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Plateforme ETIC-AEF\Calculette\"/>
    </mc:Choice>
  </mc:AlternateContent>
  <xr:revisionPtr revIDLastSave="0" documentId="13_ncr:1_{2A663115-ACAE-42F6-9969-7022A3AF8A4B}" xr6:coauthVersionLast="47" xr6:coauthVersionMax="47" xr10:uidLastSave="{00000000-0000-0000-0000-000000000000}"/>
  <workbookProtection workbookAlgorithmName="SHA-512" workbookHashValue="wzELx7jR1xhOmelww1LqbWQpWNyTzuz13px3zP+SSScwUh3f34++fUi4WOVYfQcyVvGG4Q8IqQ+yvcfnmrlXqw==" workbookSaltValue="YixqhfY2YLzWlgmTvXo2fg==" workbookSpinCount="100000" lockStructure="1" lockWindows="1"/>
  <bookViews>
    <workbookView xWindow="-120" yWindow="-120" windowWidth="29040" windowHeight="15720" xr2:uid="{00000000-000D-0000-FFFF-FFFF00000000}"/>
  </bookViews>
  <sheets>
    <sheet name="Placement régulier" sheetId="7" r:id="rId1"/>
    <sheet name="Calculette - revenus parents" sheetId="3" state="hidden" r:id="rId2"/>
    <sheet name="Préscolaire" sheetId="8" state="hidden" r:id="rId3"/>
    <sheet name="Parascolaire - Para 1" sheetId="9" state="hidden" r:id="rId4"/>
    <sheet name="Parascolaire - Para 2" sheetId="4" state="hidden" r:id="rId5"/>
    <sheet name="Facture Total" sheetId="5" state="hidden" r:id="rId6"/>
  </sheets>
  <definedNames>
    <definedName name="Parascolaire">'Calculette - revenus parents'!$A$20:$A$41</definedName>
    <definedName name="Préscolaire">'Calculette - revenus parents'!$A$14:$A$17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" l="1"/>
  <c r="D12" i="3"/>
  <c r="C12" i="3"/>
  <c r="G5" i="9"/>
  <c r="G5" i="8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20" i="3"/>
  <c r="G20" i="3"/>
  <c r="W15" i="3"/>
  <c r="W16" i="3"/>
  <c r="W17" i="3"/>
  <c r="W14" i="3"/>
  <c r="V15" i="3"/>
  <c r="V16" i="3"/>
  <c r="V17" i="3"/>
  <c r="V14" i="3"/>
  <c r="U15" i="3"/>
  <c r="U16" i="3"/>
  <c r="U17" i="3"/>
  <c r="U14" i="3"/>
  <c r="T15" i="3"/>
  <c r="T16" i="3"/>
  <c r="T17" i="3"/>
  <c r="T14" i="3"/>
  <c r="S15" i="3"/>
  <c r="S16" i="3"/>
  <c r="S17" i="3"/>
  <c r="S14" i="3"/>
  <c r="Q15" i="3"/>
  <c r="Q16" i="3"/>
  <c r="Q17" i="3"/>
  <c r="Q14" i="3"/>
  <c r="P15" i="3"/>
  <c r="P16" i="3"/>
  <c r="P17" i="3"/>
  <c r="P14" i="3"/>
  <c r="O15" i="3"/>
  <c r="O16" i="3"/>
  <c r="O17" i="3"/>
  <c r="O14" i="3"/>
  <c r="M15" i="3"/>
  <c r="M16" i="3"/>
  <c r="M17" i="3"/>
  <c r="M14" i="3"/>
  <c r="N15" i="3"/>
  <c r="N16" i="3"/>
  <c r="N17" i="3"/>
  <c r="N14" i="3"/>
  <c r="K15" i="3"/>
  <c r="K16" i="3"/>
  <c r="K17" i="3"/>
  <c r="K14" i="3"/>
  <c r="J15" i="3"/>
  <c r="J16" i="3"/>
  <c r="J17" i="3"/>
  <c r="J14" i="3"/>
  <c r="I15" i="3"/>
  <c r="I16" i="3"/>
  <c r="I17" i="3"/>
  <c r="I14" i="3"/>
  <c r="H15" i="3"/>
  <c r="H16" i="3"/>
  <c r="H17" i="3"/>
  <c r="H14" i="3"/>
  <c r="G15" i="3"/>
  <c r="G16" i="3"/>
  <c r="G17" i="3"/>
  <c r="G14" i="3"/>
  <c r="A3" i="3"/>
  <c r="C3" i="3" s="1"/>
  <c r="E3" i="3" s="1"/>
  <c r="C35" i="3" l="1"/>
  <c r="C22" i="4" s="1"/>
  <c r="C22" i="9"/>
  <c r="C20" i="3"/>
  <c r="C34" i="3"/>
  <c r="D40" i="3"/>
  <c r="D41" i="3"/>
  <c r="D39" i="3"/>
  <c r="D26" i="4" s="1"/>
  <c r="D26" i="3"/>
  <c r="D13" i="4" s="1"/>
  <c r="D38" i="3"/>
  <c r="D25" i="4" s="1"/>
  <c r="D27" i="3"/>
  <c r="D14" i="4" s="1"/>
  <c r="E37" i="3"/>
  <c r="E24" i="9" s="1"/>
  <c r="E25" i="3"/>
  <c r="E12" i="9" s="1"/>
  <c r="E34" i="3"/>
  <c r="E21" i="4" s="1"/>
  <c r="E35" i="3"/>
  <c r="E22" i="4" s="1"/>
  <c r="E32" i="3"/>
  <c r="E19" i="9" s="1"/>
  <c r="E31" i="3"/>
  <c r="E18" i="9" s="1"/>
  <c r="E30" i="3"/>
  <c r="E17" i="4" s="1"/>
  <c r="E41" i="3"/>
  <c r="E28" i="9" s="1"/>
  <c r="E29" i="3"/>
  <c r="E16" i="4" s="1"/>
  <c r="E40" i="3"/>
  <c r="E27" i="4" s="1"/>
  <c r="E28" i="3"/>
  <c r="E15" i="9" s="1"/>
  <c r="E39" i="3"/>
  <c r="E26" i="4" s="1"/>
  <c r="E27" i="3"/>
  <c r="E14" i="4" s="1"/>
  <c r="E38" i="3"/>
  <c r="E25" i="4" s="1"/>
  <c r="E26" i="3"/>
  <c r="E13" i="4" s="1"/>
  <c r="E36" i="3"/>
  <c r="E23" i="4" s="1"/>
  <c r="E33" i="3"/>
  <c r="E20" i="4" s="1"/>
  <c r="D35" i="3"/>
  <c r="D22" i="4" s="1"/>
  <c r="D30" i="3"/>
  <c r="D36" i="3"/>
  <c r="D23" i="4" s="1"/>
  <c r="D34" i="3"/>
  <c r="D21" i="9" s="1"/>
  <c r="D32" i="3"/>
  <c r="D19" i="9" s="1"/>
  <c r="D33" i="3"/>
  <c r="D20" i="9" s="1"/>
  <c r="D31" i="3"/>
  <c r="D18" i="9" s="1"/>
  <c r="D29" i="3"/>
  <c r="D28" i="3"/>
  <c r="D37" i="3"/>
  <c r="D24" i="4" s="1"/>
  <c r="D25" i="3"/>
  <c r="D12" i="4" s="1"/>
  <c r="C31" i="3"/>
  <c r="C38" i="3"/>
  <c r="C26" i="3"/>
  <c r="C40" i="3"/>
  <c r="C28" i="3"/>
  <c r="C30" i="3"/>
  <c r="C39" i="3"/>
  <c r="C27" i="3"/>
  <c r="C41" i="3"/>
  <c r="C33" i="3"/>
  <c r="C37" i="3"/>
  <c r="C25" i="3"/>
  <c r="C32" i="3"/>
  <c r="C29" i="3"/>
  <c r="C36" i="3"/>
  <c r="E27" i="9" l="1"/>
  <c r="E12" i="4"/>
  <c r="E24" i="4"/>
  <c r="E17" i="9"/>
  <c r="E16" i="9"/>
  <c r="E28" i="4"/>
  <c r="E21" i="9"/>
  <c r="E15" i="4"/>
  <c r="D20" i="4"/>
  <c r="D13" i="9"/>
  <c r="D14" i="9"/>
  <c r="D19" i="4"/>
  <c r="D25" i="9"/>
  <c r="D18" i="4"/>
  <c r="D24" i="9"/>
  <c r="E18" i="4"/>
  <c r="E13" i="9"/>
  <c r="E22" i="9"/>
  <c r="E25" i="9"/>
  <c r="E19" i="4"/>
  <c r="E14" i="9"/>
  <c r="E20" i="9"/>
  <c r="E23" i="9"/>
  <c r="E26" i="9"/>
  <c r="D28" i="9"/>
  <c r="D28" i="4"/>
  <c r="D17" i="9"/>
  <c r="D17" i="4"/>
  <c r="D27" i="9"/>
  <c r="D27" i="4"/>
  <c r="D22" i="9"/>
  <c r="D21" i="4"/>
  <c r="D15" i="9"/>
  <c r="D15" i="4"/>
  <c r="D16" i="9"/>
  <c r="D16" i="4"/>
  <c r="D23" i="9"/>
  <c r="D26" i="9"/>
  <c r="D12" i="9"/>
  <c r="C26" i="9"/>
  <c r="C26" i="4"/>
  <c r="C17" i="9"/>
  <c r="C17" i="4"/>
  <c r="C15" i="9"/>
  <c r="C15" i="4"/>
  <c r="C27" i="9"/>
  <c r="C27" i="4"/>
  <c r="C23" i="9"/>
  <c r="C23" i="4"/>
  <c r="C13" i="9"/>
  <c r="C13" i="4"/>
  <c r="C16" i="9"/>
  <c r="C16" i="4"/>
  <c r="C25" i="9"/>
  <c r="C25" i="4"/>
  <c r="C19" i="9"/>
  <c r="C19" i="4"/>
  <c r="C18" i="9"/>
  <c r="C18" i="4"/>
  <c r="C21" i="9"/>
  <c r="C21" i="4"/>
  <c r="C12" i="9"/>
  <c r="C12" i="4"/>
  <c r="C7" i="9"/>
  <c r="C7" i="4"/>
  <c r="C24" i="9"/>
  <c r="C24" i="4"/>
  <c r="C20" i="9"/>
  <c r="C20" i="4"/>
  <c r="C28" i="9"/>
  <c r="C28" i="4"/>
  <c r="C14" i="9"/>
  <c r="C14" i="4"/>
  <c r="E17" i="3"/>
  <c r="E10" i="8" s="1"/>
  <c r="E14" i="3"/>
  <c r="E7" i="8" s="1"/>
  <c r="E22" i="3"/>
  <c r="E21" i="3"/>
  <c r="E15" i="3"/>
  <c r="E8" i="8" s="1"/>
  <c r="E16" i="3"/>
  <c r="E9" i="8" s="1"/>
  <c r="E20" i="3"/>
  <c r="E24" i="3"/>
  <c r="E23" i="3"/>
  <c r="E8" i="9" l="1"/>
  <c r="E8" i="4"/>
  <c r="E9" i="4"/>
  <c r="E9" i="9"/>
  <c r="E10" i="4"/>
  <c r="E10" i="9"/>
  <c r="E11" i="4"/>
  <c r="E11" i="9"/>
  <c r="E7" i="9"/>
  <c r="E7" i="4"/>
  <c r="D15" i="3" l="1"/>
  <c r="D8" i="8" s="1"/>
  <c r="D23" i="3"/>
  <c r="D16" i="3"/>
  <c r="D9" i="8" s="1"/>
  <c r="D20" i="3"/>
  <c r="D24" i="3"/>
  <c r="D17" i="3"/>
  <c r="D10" i="8" s="1"/>
  <c r="D14" i="3"/>
  <c r="D7" i="8" s="1"/>
  <c r="D22" i="3"/>
  <c r="D21" i="3"/>
  <c r="D9" i="9" l="1"/>
  <c r="D9" i="4"/>
  <c r="D11" i="4"/>
  <c r="D11" i="9"/>
  <c r="D7" i="9"/>
  <c r="D7" i="4"/>
  <c r="D10" i="9"/>
  <c r="D10" i="4"/>
  <c r="D8" i="9"/>
  <c r="D8" i="4"/>
  <c r="C24" i="3"/>
  <c r="C14" i="3"/>
  <c r="C11" i="9" l="1"/>
  <c r="C11" i="4"/>
  <c r="C7" i="8"/>
  <c r="C23" i="3"/>
  <c r="C22" i="3"/>
  <c r="C21" i="3"/>
  <c r="C15" i="3"/>
  <c r="C17" i="3"/>
  <c r="C16" i="3"/>
  <c r="C8" i="9" l="1"/>
  <c r="C8" i="4"/>
  <c r="C9" i="9"/>
  <c r="C9" i="4"/>
  <c r="C10" i="9"/>
  <c r="C10" i="4"/>
  <c r="C10" i="8"/>
  <c r="C9" i="8"/>
  <c r="C8" i="8"/>
  <c r="F3" i="3" l="1"/>
  <c r="F8" i="9"/>
  <c r="D3" i="3"/>
  <c r="F8" i="8" s="1"/>
  <c r="C6" i="3"/>
  <c r="F8" i="4" l="1"/>
  <c r="F28" i="4"/>
  <c r="G9" i="4"/>
  <c r="F9" i="4"/>
  <c r="F9" i="9"/>
  <c r="F10" i="8"/>
  <c r="F9" i="8"/>
  <c r="D6" i="3"/>
  <c r="H9" i="8"/>
  <c r="H10" i="8"/>
  <c r="H8" i="8"/>
  <c r="H7" i="8"/>
  <c r="G10" i="8"/>
  <c r="G9" i="8"/>
  <c r="G7" i="8"/>
  <c r="G8" i="8"/>
  <c r="F7" i="8"/>
  <c r="E6" i="3"/>
  <c r="H18" i="9"/>
  <c r="H19" i="9"/>
  <c r="H25" i="9"/>
  <c r="H27" i="9"/>
  <c r="H28" i="9"/>
  <c r="H12" i="9"/>
  <c r="F22" i="9"/>
  <c r="H21" i="9"/>
  <c r="H24" i="9"/>
  <c r="H20" i="9"/>
  <c r="H22" i="9"/>
  <c r="H15" i="9"/>
  <c r="F23" i="9"/>
  <c r="F24" i="9"/>
  <c r="F26" i="9"/>
  <c r="H26" i="9"/>
  <c r="F25" i="9"/>
  <c r="F18" i="9"/>
  <c r="F13" i="9"/>
  <c r="F27" i="9"/>
  <c r="F12" i="9"/>
  <c r="F20" i="9"/>
  <c r="F21" i="9"/>
  <c r="H16" i="9"/>
  <c r="F19" i="9"/>
  <c r="H17" i="9"/>
  <c r="H14" i="9"/>
  <c r="H23" i="9"/>
  <c r="H13" i="9"/>
  <c r="F28" i="9"/>
  <c r="H8" i="9"/>
  <c r="H9" i="9"/>
  <c r="G23" i="9"/>
  <c r="G24" i="9"/>
  <c r="G25" i="9"/>
  <c r="G12" i="9"/>
  <c r="H7" i="9"/>
  <c r="G28" i="9"/>
  <c r="G20" i="9"/>
  <c r="G21" i="9"/>
  <c r="G27" i="9"/>
  <c r="G22" i="9"/>
  <c r="G26" i="9"/>
  <c r="H11" i="9"/>
  <c r="G18" i="9"/>
  <c r="G19" i="9"/>
  <c r="H10" i="9"/>
  <c r="G17" i="9"/>
  <c r="G14" i="9"/>
  <c r="G15" i="9"/>
  <c r="G13" i="9"/>
  <c r="G16" i="9"/>
  <c r="G8" i="9"/>
  <c r="G11" i="9"/>
  <c r="F17" i="9"/>
  <c r="F7" i="9"/>
  <c r="G9" i="9"/>
  <c r="G10" i="9"/>
  <c r="G7" i="9"/>
  <c r="F14" i="9"/>
  <c r="F11" i="9"/>
  <c r="F16" i="9"/>
  <c r="F15" i="9"/>
  <c r="F10" i="9"/>
  <c r="F6" i="3"/>
  <c r="G26" i="4"/>
  <c r="G24" i="4"/>
  <c r="H17" i="4"/>
  <c r="G23" i="4"/>
  <c r="H13" i="4"/>
  <c r="G25" i="4"/>
  <c r="G22" i="4"/>
  <c r="H27" i="4"/>
  <c r="H28" i="4"/>
  <c r="G18" i="4"/>
  <c r="H26" i="4"/>
  <c r="H12" i="4"/>
  <c r="H21" i="4"/>
  <c r="G13" i="4"/>
  <c r="H22" i="4"/>
  <c r="G14" i="4"/>
  <c r="H24" i="4"/>
  <c r="G19" i="4"/>
  <c r="F22" i="4"/>
  <c r="H25" i="4"/>
  <c r="H20" i="4"/>
  <c r="H16" i="4"/>
  <c r="G12" i="4"/>
  <c r="H14" i="4"/>
  <c r="H23" i="4"/>
  <c r="G20" i="4"/>
  <c r="H15" i="4"/>
  <c r="F12" i="4"/>
  <c r="F14" i="4"/>
  <c r="G17" i="4"/>
  <c r="F21" i="4"/>
  <c r="F17" i="4"/>
  <c r="H18" i="4"/>
  <c r="G15" i="4"/>
  <c r="F18" i="4"/>
  <c r="G28" i="4"/>
  <c r="H19" i="4"/>
  <c r="F7" i="4"/>
  <c r="F16" i="4"/>
  <c r="F13" i="4"/>
  <c r="F23" i="4"/>
  <c r="F15" i="4"/>
  <c r="G27" i="4"/>
  <c r="F27" i="4"/>
  <c r="F24" i="4"/>
  <c r="G16" i="4"/>
  <c r="F25" i="4"/>
  <c r="F20" i="4"/>
  <c r="G21" i="4"/>
  <c r="F19" i="4"/>
  <c r="F26" i="4"/>
  <c r="H8" i="4"/>
  <c r="H10" i="4"/>
  <c r="H9" i="4"/>
  <c r="H11" i="4"/>
  <c r="G11" i="4"/>
  <c r="G10" i="4"/>
  <c r="G8" i="4"/>
  <c r="F11" i="4"/>
  <c r="F10" i="4"/>
  <c r="G5" i="4"/>
  <c r="F31" i="4" l="1"/>
  <c r="F13" i="8"/>
  <c r="H13" i="8"/>
  <c r="H31" i="9"/>
  <c r="G13" i="8"/>
  <c r="F31" i="9"/>
  <c r="G31" i="9"/>
  <c r="G7" i="4"/>
  <c r="G31" i="4" s="1"/>
  <c r="H7" i="4"/>
  <c r="H31" i="4" s="1"/>
  <c r="I31" i="4" l="1"/>
  <c r="I13" i="8"/>
  <c r="I31" i="9"/>
  <c r="B3" i="5" l="1"/>
  <c r="C49" i="3" s="1"/>
  <c r="B30" i="7" s="1"/>
</calcChain>
</file>

<file path=xl/sharedStrings.xml><?xml version="1.0" encoding="utf-8"?>
<sst xmlns="http://schemas.openxmlformats.org/spreadsheetml/2006/main" count="157" uniqueCount="64">
  <si>
    <t>Enfant 1</t>
  </si>
  <si>
    <t>Enfant 2</t>
  </si>
  <si>
    <t>Enfant 3</t>
  </si>
  <si>
    <t>Enfants 3</t>
  </si>
  <si>
    <t>Préscolaire</t>
  </si>
  <si>
    <t>Calcul du taux de participation des représentants légaux aux coûts de l'accueil extraframilial</t>
  </si>
  <si>
    <t>Total des revenus de l'activité, rentes et pensions (ch. 2.6 de la taxation fiscale)</t>
  </si>
  <si>
    <t>% à charge des parents</t>
  </si>
  <si>
    <t>Participation communale au coût de l'accueil</t>
  </si>
  <si>
    <t>Sur la base des prix de référence de facturation, à savoir :</t>
  </si>
  <si>
    <t>Matin continu + après-midi continu</t>
  </si>
  <si>
    <t>Total</t>
  </si>
  <si>
    <r>
      <t xml:space="preserve">Parascolaire - </t>
    </r>
    <r>
      <rPr>
        <b/>
        <u/>
        <sz val="10"/>
        <color rgb="FFFF0000"/>
        <rFont val="Arial"/>
        <family val="2"/>
      </rPr>
      <t>Para 1</t>
    </r>
  </si>
  <si>
    <r>
      <t xml:space="preserve">Parascolaire - </t>
    </r>
    <r>
      <rPr>
        <b/>
        <u/>
        <sz val="10"/>
        <color rgb="FFFF0000"/>
        <rFont val="Arial"/>
        <family val="2"/>
      </rPr>
      <t>Para 2</t>
    </r>
  </si>
  <si>
    <t>Nb de jours par semaine</t>
  </si>
  <si>
    <t>Enfant 1*</t>
  </si>
  <si>
    <t>* Enfant 1 = le moins âgé</t>
  </si>
  <si>
    <t>Montant de la facture mensuelle</t>
  </si>
  <si>
    <r>
      <t xml:space="preserve">pour une journée complète en structure </t>
    </r>
    <r>
      <rPr>
        <u/>
        <sz val="11"/>
        <rFont val="Arial"/>
        <family val="2"/>
      </rPr>
      <t>préscolaire</t>
    </r>
  </si>
  <si>
    <r>
      <t xml:space="preserve">pour une journée complète en structure </t>
    </r>
    <r>
      <rPr>
        <u/>
        <sz val="11"/>
        <rFont val="Arial"/>
        <family val="2"/>
      </rPr>
      <t>parascolaire1</t>
    </r>
  </si>
  <si>
    <r>
      <t xml:space="preserve">pour une journée complète en structure </t>
    </r>
    <r>
      <rPr>
        <u/>
        <sz val="11"/>
        <rFont val="Arial"/>
        <family val="2"/>
      </rPr>
      <t>parascolaire2</t>
    </r>
  </si>
  <si>
    <t>Les indications résultant de cette calculette sont fournies à titre indicatif et n'engage pas la commune. Seul le calcul effectué par la commune fait foi.</t>
  </si>
  <si>
    <t>Evaluation de la facture mensuelle</t>
  </si>
  <si>
    <t>Type d'accueil</t>
  </si>
  <si>
    <t>Lundi</t>
  </si>
  <si>
    <t>Mardi</t>
  </si>
  <si>
    <t>Mercredi</t>
  </si>
  <si>
    <t>Jeudi</t>
  </si>
  <si>
    <t>Vendredi</t>
  </si>
  <si>
    <t>Fréquentation journalière</t>
  </si>
  <si>
    <t>Les indications résultant de cette calculette sont fournies à titre indicatif et n'engage pas la commune. Seul le calcul effectué par elle fait foi.</t>
  </si>
  <si>
    <t>Enfant 1 (le plus jeune)</t>
  </si>
  <si>
    <t>* Enfant 1 = le plus jeune</t>
  </si>
  <si>
    <r>
      <t xml:space="preserve">Parascolaire 1 </t>
    </r>
    <r>
      <rPr>
        <b/>
        <i/>
        <sz val="9"/>
        <color rgb="FFFF0000"/>
        <rFont val="Arial"/>
        <family val="2"/>
      </rPr>
      <t>(année scolaire 1/2/3/4)</t>
    </r>
  </si>
  <si>
    <r>
      <t xml:space="preserve">Parascolaire 2 </t>
    </r>
    <r>
      <rPr>
        <b/>
        <i/>
        <sz val="9"/>
        <color rgb="FFFF0000"/>
        <rFont val="Arial"/>
        <family val="2"/>
      </rPr>
      <t>(année scolaire 5/6/7/8)</t>
    </r>
  </si>
  <si>
    <t>Matin ou après-midi sans repas</t>
  </si>
  <si>
    <t>Matin ou après-midi avec repas</t>
  </si>
  <si>
    <t>Journée complète sans repas</t>
  </si>
  <si>
    <t>Journée complète avec repas</t>
  </si>
  <si>
    <t>Matin avant école + après-midi pendant école</t>
  </si>
  <si>
    <t>Matin avant école + après-midi après école</t>
  </si>
  <si>
    <t>Demi-journée continue sans repas</t>
  </si>
  <si>
    <t>Matin pendant école + après-midi pendant école</t>
  </si>
  <si>
    <t>Matin pendant école + après-midi après école</t>
  </si>
  <si>
    <t>Matin continu + midi</t>
  </si>
  <si>
    <t>Matin avant école + midi</t>
  </si>
  <si>
    <t>Matin pendant école + midi</t>
  </si>
  <si>
    <t>Midi + après-midi pendant école</t>
  </si>
  <si>
    <t>Midi + après-midi continu</t>
  </si>
  <si>
    <t>Midi + après-midi après école</t>
  </si>
  <si>
    <t>Matin continu + après-midi pendant école</t>
  </si>
  <si>
    <t>Matin continu + après-midi après école</t>
  </si>
  <si>
    <t>Matin avant école + après-midi continu</t>
  </si>
  <si>
    <t>Matin pendant école + après-midi continu</t>
  </si>
  <si>
    <t>Journée continue ou coupée avec repas</t>
  </si>
  <si>
    <t>Matin avant école (6h30-8h00)</t>
  </si>
  <si>
    <t>Midi (11h30-13h30)</t>
  </si>
  <si>
    <t>Après-midi après école (15h30-18h00)</t>
  </si>
  <si>
    <t>Après-midi pendant école (13h30-15h30)</t>
  </si>
  <si>
    <t>Matin pendant école (8h00-11h30)</t>
  </si>
  <si>
    <t>Parascolaire</t>
  </si>
  <si>
    <t>Calcul du taux de participation des représentants légaux aux coûts de l'accueil extraframilial (LAE3)</t>
  </si>
  <si>
    <t>Total des revenus de l'activité, rentes et pensions (chiffre 2.6 de la taxation fiscale)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</si>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</sst>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&quot;fr.&quot;\ * #,##0_ ;_ &quot;fr.&quot;\ * \-#,##0_ ;_ &quot;fr.&quot;\ * &quot;-&quot;??_ ;_ @_ "/>
  </numFmts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color theme="0" tint="-0.49998474074526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b/>
      <i/>
      <sz val="9"/>
      <color rgb="FFFF0000"/>
      <name val="Arial"/>
      <family val="2"/>
    </font>
    <font>
      <i/>
      <sz val="10"/>
      <color rgb="FFFF0000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b/>
      <i/>
      <sz val="11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3" fillId="0" borderId="0"/>
    <xf numFmtId="0" fontId="5" fillId="0" borderId="0"/>
    <xf numFmtId="44" fontId="9" fillId="0" borderId="0" applyFont="0" applyFill="0" applyBorder="0" applyAlignment="0" applyProtection="0"/>
  </cellStyleXfs>
  <cellXfs count="116">
    <xf numFmtId="0" fontId="0" fillId="0" borderId="0" xfId="0"/>
    <xf numFmtId="43" fontId="0" fillId="0" borderId="0" xfId="0" applyNumberFormat="1"/>
    <xf numFmtId="0" fontId="0" fillId="0" borderId="0" xfId="0" applyAlignment="1">
      <alignment wrapText="1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Fill="1" applyBorder="1"/>
    <xf numFmtId="0" fontId="1" fillId="0" borderId="1" xfId="0" applyFont="1" applyBorder="1" applyAlignment="1">
      <alignment horizontal="centerContinuous"/>
    </xf>
    <xf numFmtId="0" fontId="2" fillId="0" borderId="0" xfId="0" applyFont="1"/>
    <xf numFmtId="0" fontId="7" fillId="0" borderId="0" xfId="3" applyFont="1" applyBorder="1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9" fillId="0" borderId="0" xfId="0" applyFont="1"/>
    <xf numFmtId="164" fontId="7" fillId="2" borderId="0" xfId="1" applyNumberFormat="1" applyFont="1" applyFill="1" applyBorder="1" applyProtection="1">
      <protection locked="0"/>
    </xf>
    <xf numFmtId="10" fontId="7" fillId="0" borderId="0" xfId="3" applyNumberFormat="1" applyFont="1" applyBorder="1" applyProtection="1">
      <protection hidden="1"/>
    </xf>
    <xf numFmtId="0" fontId="0" fillId="0" borderId="0" xfId="0" applyBorder="1"/>
    <xf numFmtId="164" fontId="7" fillId="2" borderId="0" xfId="1" applyNumberFormat="1" applyFont="1" applyFill="1" applyBorder="1" applyProtection="1">
      <protection hidden="1"/>
    </xf>
    <xf numFmtId="164" fontId="9" fillId="2" borderId="0" xfId="1" applyNumberFormat="1" applyFont="1" applyFill="1" applyBorder="1" applyProtection="1">
      <protection hidden="1"/>
    </xf>
    <xf numFmtId="44" fontId="6" fillId="0" borderId="0" xfId="1" applyFont="1" applyFill="1" applyBorder="1" applyProtection="1">
      <protection hidden="1"/>
    </xf>
    <xf numFmtId="0" fontId="0" fillId="0" borderId="0" xfId="0" applyFill="1"/>
    <xf numFmtId="0" fontId="10" fillId="0" borderId="0" xfId="0" applyFont="1" applyAlignment="1">
      <alignment vertical="center"/>
    </xf>
    <xf numFmtId="2" fontId="0" fillId="0" borderId="0" xfId="0" applyNumberFormat="1"/>
    <xf numFmtId="44" fontId="9" fillId="0" borderId="0" xfId="0" applyNumberFormat="1" applyFont="1"/>
    <xf numFmtId="10" fontId="9" fillId="0" borderId="0" xfId="0" applyNumberFormat="1" applyFont="1"/>
    <xf numFmtId="0" fontId="0" fillId="3" borderId="0" xfId="0" applyFill="1"/>
    <xf numFmtId="0" fontId="14" fillId="5" borderId="0" xfId="0" applyFont="1" applyFill="1"/>
    <xf numFmtId="43" fontId="14" fillId="5" borderId="0" xfId="0" applyNumberFormat="1" applyFont="1" applyFill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10" xfId="0" applyFont="1" applyBorder="1"/>
    <xf numFmtId="43" fontId="6" fillId="0" borderId="8" xfId="0" applyNumberFormat="1" applyFont="1" applyBorder="1"/>
    <xf numFmtId="0" fontId="6" fillId="0" borderId="9" xfId="0" applyFont="1" applyBorder="1"/>
    <xf numFmtId="14" fontId="17" fillId="5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3" fillId="0" borderId="0" xfId="2" applyFont="1" applyProtection="1">
      <protection hidden="1"/>
    </xf>
    <xf numFmtId="0" fontId="7" fillId="0" borderId="14" xfId="3" applyFont="1" applyBorder="1" applyAlignment="1" applyProtection="1">
      <alignment horizontal="center" vertical="center" wrapText="1"/>
      <protection hidden="1"/>
    </xf>
    <xf numFmtId="0" fontId="6" fillId="0" borderId="0" xfId="3" applyFont="1" applyBorder="1" applyAlignment="1" applyProtection="1">
      <alignment horizontal="center" vertical="center" wrapText="1"/>
      <protection hidden="1"/>
    </xf>
    <xf numFmtId="0" fontId="7" fillId="0" borderId="15" xfId="3" applyFont="1" applyBorder="1" applyAlignment="1" applyProtection="1">
      <alignment horizontal="center" vertical="center" wrapText="1"/>
      <protection hidden="1"/>
    </xf>
    <xf numFmtId="0" fontId="8" fillId="0" borderId="16" xfId="3" applyFont="1" applyBorder="1" applyAlignment="1" applyProtection="1">
      <alignment horizontal="center" vertical="top" wrapText="1"/>
      <protection hidden="1"/>
    </xf>
    <xf numFmtId="0" fontId="8" fillId="0" borderId="5" xfId="3" applyFont="1" applyBorder="1" applyAlignment="1" applyProtection="1">
      <alignment horizontal="center" vertical="top" wrapText="1"/>
      <protection hidden="1"/>
    </xf>
    <xf numFmtId="164" fontId="7" fillId="3" borderId="17" xfId="1" applyNumberFormat="1" applyFont="1" applyFill="1" applyBorder="1" applyProtection="1">
      <protection locked="0"/>
    </xf>
    <xf numFmtId="10" fontId="7" fillId="0" borderId="18" xfId="3" applyNumberFormat="1" applyFont="1" applyBorder="1" applyProtection="1">
      <protection hidden="1"/>
    </xf>
    <xf numFmtId="44" fontId="6" fillId="4" borderId="19" xfId="1" applyFont="1" applyFill="1" applyBorder="1" applyProtection="1">
      <protection hidden="1"/>
    </xf>
    <xf numFmtId="44" fontId="6" fillId="0" borderId="19" xfId="1" applyFont="1" applyBorder="1" applyProtection="1">
      <protection hidden="1"/>
    </xf>
    <xf numFmtId="44" fontId="6" fillId="0" borderId="7" xfId="1" applyFont="1" applyBorder="1" applyProtection="1">
      <protection hidden="1"/>
    </xf>
    <xf numFmtId="164" fontId="7" fillId="2" borderId="20" xfId="1" applyNumberFormat="1" applyFont="1" applyFill="1" applyBorder="1" applyProtection="1">
      <protection hidden="1"/>
    </xf>
    <xf numFmtId="0" fontId="7" fillId="0" borderId="21" xfId="3" applyFont="1" applyBorder="1" applyProtection="1">
      <protection hidden="1"/>
    </xf>
    <xf numFmtId="10" fontId="7" fillId="0" borderId="22" xfId="3" applyNumberFormat="1" applyFont="1" applyBorder="1" applyProtection="1">
      <protection hidden="1"/>
    </xf>
    <xf numFmtId="164" fontId="9" fillId="2" borderId="0" xfId="1" applyNumberFormat="1" applyFont="1" applyFill="1" applyProtection="1">
      <protection hidden="1"/>
    </xf>
    <xf numFmtId="0" fontId="7" fillId="0" borderId="0" xfId="3" applyFont="1" applyProtection="1">
      <protection hidden="1"/>
    </xf>
    <xf numFmtId="10" fontId="7" fillId="0" borderId="0" xfId="3" applyNumberFormat="1" applyFont="1" applyProtection="1">
      <protection hidden="1"/>
    </xf>
    <xf numFmtId="164" fontId="10" fillId="2" borderId="23" xfId="1" applyNumberFormat="1" applyFont="1" applyFill="1" applyBorder="1" applyAlignment="1" applyProtection="1">
      <alignment vertical="center" wrapText="1"/>
      <protection hidden="1"/>
    </xf>
    <xf numFmtId="0" fontId="10" fillId="0" borderId="24" xfId="3" applyFont="1" applyBorder="1" applyAlignment="1" applyProtection="1">
      <alignment vertical="center"/>
      <protection hidden="1"/>
    </xf>
    <xf numFmtId="10" fontId="10" fillId="0" borderId="24" xfId="3" applyNumberFormat="1" applyFont="1" applyBorder="1" applyAlignment="1" applyProtection="1">
      <alignment vertical="center"/>
      <protection hidden="1"/>
    </xf>
    <xf numFmtId="44" fontId="10" fillId="0" borderId="24" xfId="0" applyNumberFormat="1" applyFont="1" applyBorder="1" applyAlignment="1" applyProtection="1">
      <alignment vertical="center"/>
      <protection hidden="1"/>
    </xf>
    <xf numFmtId="44" fontId="10" fillId="0" borderId="25" xfId="2" applyNumberFormat="1" applyFont="1" applyBorder="1" applyAlignment="1" applyProtection="1">
      <alignment vertical="center"/>
      <protection hidden="1"/>
    </xf>
    <xf numFmtId="44" fontId="7" fillId="4" borderId="0" xfId="4" applyFont="1" applyFill="1" applyProtection="1">
      <protection hidden="1"/>
    </xf>
    <xf numFmtId="44" fontId="7" fillId="0" borderId="0" xfId="4" applyFont="1" applyProtection="1">
      <protection hidden="1"/>
    </xf>
    <xf numFmtId="0" fontId="19" fillId="0" borderId="0" xfId="0" applyFont="1"/>
    <xf numFmtId="44" fontId="0" fillId="0" borderId="0" xfId="0" applyNumberFormat="1"/>
    <xf numFmtId="43" fontId="9" fillId="0" borderId="0" xfId="0" applyNumberFormat="1" applyFont="1"/>
    <xf numFmtId="0" fontId="9" fillId="0" borderId="0" xfId="0" applyFont="1" applyFill="1" applyBorder="1"/>
    <xf numFmtId="43" fontId="15" fillId="4" borderId="7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3" applyFont="1" applyBorder="1" applyAlignment="1" applyProtection="1">
      <alignment horizontal="center" vertical="center" wrapText="1"/>
      <protection hidden="1"/>
    </xf>
    <xf numFmtId="164" fontId="7" fillId="5" borderId="0" xfId="1" applyNumberFormat="1" applyFont="1" applyFill="1" applyBorder="1" applyProtection="1">
      <protection locked="0"/>
    </xf>
    <xf numFmtId="0" fontId="8" fillId="0" borderId="0" xfId="3" applyFont="1" applyBorder="1" applyAlignment="1" applyProtection="1">
      <alignment horizontal="center" vertical="top" wrapText="1"/>
      <protection hidden="1"/>
    </xf>
    <xf numFmtId="44" fontId="6" fillId="0" borderId="0" xfId="1" applyFont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9" fillId="0" borderId="0" xfId="0" applyFont="1" applyBorder="1" applyProtection="1">
      <protection hidden="1"/>
    </xf>
    <xf numFmtId="0" fontId="11" fillId="0" borderId="0" xfId="0" applyFont="1" applyAlignment="1">
      <alignment vertical="center"/>
    </xf>
    <xf numFmtId="164" fontId="11" fillId="2" borderId="0" xfId="1" applyNumberFormat="1" applyFont="1" applyFill="1" applyBorder="1" applyAlignment="1" applyProtection="1">
      <alignment vertical="center" wrapText="1"/>
      <protection hidden="1"/>
    </xf>
    <xf numFmtId="0" fontId="11" fillId="0" borderId="0" xfId="3" applyFont="1" applyBorder="1" applyAlignment="1" applyProtection="1">
      <alignment vertical="center"/>
      <protection hidden="1"/>
    </xf>
    <xf numFmtId="10" fontId="11" fillId="0" borderId="0" xfId="3" applyNumberFormat="1" applyFont="1" applyBorder="1" applyAlignment="1" applyProtection="1">
      <alignment vertical="center"/>
      <protection hidden="1"/>
    </xf>
    <xf numFmtId="44" fontId="11" fillId="0" borderId="0" xfId="0" applyNumberFormat="1" applyFont="1" applyFill="1" applyBorder="1" applyAlignment="1" applyProtection="1">
      <alignment vertical="center"/>
      <protection hidden="1"/>
    </xf>
    <xf numFmtId="44" fontId="11" fillId="0" borderId="0" xfId="0" applyNumberFormat="1" applyFont="1" applyBorder="1" applyAlignment="1" applyProtection="1">
      <alignment vertical="center"/>
      <protection hidden="1"/>
    </xf>
    <xf numFmtId="0" fontId="11" fillId="2" borderId="0" xfId="0" applyFont="1" applyFill="1" applyBorder="1" applyProtection="1">
      <protection hidden="1"/>
    </xf>
    <xf numFmtId="44" fontId="7" fillId="0" borderId="0" xfId="4" applyFont="1" applyFill="1" applyBorder="1" applyProtection="1">
      <protection hidden="1"/>
    </xf>
    <xf numFmtId="44" fontId="7" fillId="0" borderId="0" xfId="4" applyFont="1" applyBorder="1" applyProtection="1">
      <protection hidden="1"/>
    </xf>
    <xf numFmtId="0" fontId="9" fillId="0" borderId="0" xfId="0" applyFont="1" applyAlignment="1">
      <alignment horizontal="center"/>
    </xf>
    <xf numFmtId="0" fontId="4" fillId="0" borderId="26" xfId="0" applyFont="1" applyFill="1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9" fillId="0" borderId="27" xfId="0" applyFont="1" applyBorder="1" applyAlignment="1">
      <alignment horizontal="centerContinuous"/>
    </xf>
    <xf numFmtId="0" fontId="9" fillId="0" borderId="28" xfId="0" applyFont="1" applyBorder="1" applyAlignment="1">
      <alignment horizontal="centerContinuous"/>
    </xf>
    <xf numFmtId="0" fontId="0" fillId="0" borderId="29" xfId="0" applyBorder="1"/>
    <xf numFmtId="0" fontId="9" fillId="0" borderId="0" xfId="0" applyFont="1" applyBorder="1"/>
    <xf numFmtId="0" fontId="9" fillId="0" borderId="30" xfId="0" applyFont="1" applyBorder="1"/>
    <xf numFmtId="0" fontId="9" fillId="0" borderId="29" xfId="0" applyFont="1" applyBorder="1"/>
    <xf numFmtId="43" fontId="0" fillId="0" borderId="29" xfId="0" applyNumberFormat="1" applyBorder="1"/>
    <xf numFmtId="43" fontId="0" fillId="0" borderId="0" xfId="0" applyNumberFormat="1" applyBorder="1"/>
    <xf numFmtId="43" fontId="0" fillId="0" borderId="30" xfId="0" applyNumberFormat="1" applyBorder="1"/>
    <xf numFmtId="43" fontId="0" fillId="0" borderId="31" xfId="0" applyNumberFormat="1" applyBorder="1"/>
    <xf numFmtId="43" fontId="0" fillId="0" borderId="32" xfId="0" applyNumberFormat="1" applyBorder="1"/>
    <xf numFmtId="43" fontId="0" fillId="0" borderId="33" xfId="0" applyNumberFormat="1" applyBorder="1"/>
    <xf numFmtId="9" fontId="9" fillId="0" borderId="0" xfId="0" applyNumberFormat="1" applyFont="1"/>
    <xf numFmtId="0" fontId="9" fillId="0" borderId="5" xfId="0" applyFont="1" applyBorder="1"/>
    <xf numFmtId="9" fontId="9" fillId="0" borderId="5" xfId="0" applyNumberFormat="1" applyFont="1" applyBorder="1"/>
    <xf numFmtId="43" fontId="15" fillId="0" borderId="0" xfId="0" applyNumberFormat="1" applyFont="1" applyFill="1" applyBorder="1" applyAlignment="1">
      <alignment horizontal="center"/>
    </xf>
    <xf numFmtId="43" fontId="0" fillId="0" borderId="0" xfId="0" applyNumberFormat="1" applyFill="1" applyBorder="1"/>
    <xf numFmtId="43" fontId="0" fillId="0" borderId="26" xfId="0" applyNumberFormat="1" applyBorder="1"/>
    <xf numFmtId="43" fontId="0" fillId="0" borderId="27" xfId="0" applyNumberFormat="1" applyBorder="1"/>
    <xf numFmtId="43" fontId="0" fillId="0" borderId="28" xfId="0" applyNumberFormat="1" applyBorder="1"/>
    <xf numFmtId="0" fontId="21" fillId="0" borderId="0" xfId="0" applyFont="1" applyBorder="1"/>
    <xf numFmtId="0" fontId="21" fillId="0" borderId="30" xfId="0" applyFont="1" applyBorder="1"/>
    <xf numFmtId="0" fontId="20" fillId="0" borderId="0" xfId="0" applyFont="1" applyAlignment="1" applyProtection="1">
      <alignment horizontal="left" wrapText="1"/>
      <protection hidden="1"/>
    </xf>
    <xf numFmtId="164" fontId="6" fillId="2" borderId="0" xfId="1" applyNumberFormat="1" applyFont="1" applyFill="1" applyBorder="1" applyAlignment="1" applyProtection="1">
      <alignment horizontal="center" vertical="center" wrapText="1" shrinkToFit="1"/>
      <protection hidden="1"/>
    </xf>
    <xf numFmtId="164" fontId="6" fillId="2" borderId="11" xfId="1" applyNumberFormat="1" applyFont="1" applyFill="1" applyBorder="1" applyAlignment="1" applyProtection="1">
      <alignment horizontal="center" vertical="center" wrapText="1" shrinkToFit="1"/>
      <protection hidden="1"/>
    </xf>
    <xf numFmtId="164" fontId="6" fillId="2" borderId="12" xfId="1" applyNumberFormat="1" applyFont="1" applyFill="1" applyBorder="1" applyAlignment="1" applyProtection="1">
      <alignment horizontal="center" vertical="center" wrapText="1" shrinkToFit="1"/>
      <protection hidden="1"/>
    </xf>
    <xf numFmtId="164" fontId="6" fillId="2" borderId="13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Alignment="1" applyProtection="1">
      <alignment horizontal="left" wrapText="1"/>
      <protection hidden="1"/>
    </xf>
    <xf numFmtId="0" fontId="9" fillId="5" borderId="7" xfId="0" applyFont="1" applyFill="1" applyBorder="1" applyProtection="1">
      <protection locked="0"/>
    </xf>
  </cellXfs>
  <cellStyles count="5">
    <cellStyle name="Monétaire 2" xfId="1" xr:uid="{00000000-0005-0000-0000-000000000000}"/>
    <cellStyle name="Monétaire 3" xfId="4" xr:uid="{00000000-0005-0000-0000-000001000000}"/>
    <cellStyle name="Normal" xfId="0" builtinId="0"/>
    <cellStyle name="Normal 2" xfId="3" xr:uid="{00000000-0005-0000-0000-000003000000}"/>
    <cellStyle name="Normal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30"/>
  <sheetViews>
    <sheetView windowProtection="1" showGridLines="0" showRowColHeaders="0" tabSelected="1" workbookViewId="0">
      <selection activeCell="B3" sqref="B3"/>
    </sheetView>
  </sheetViews>
  <sheetFormatPr baseColWidth="10" defaultColWidth="11.453125" defaultRowHeight="11.5" x14ac:dyDescent="0.25"/>
  <cols>
    <col min="1" max="1" width="46.453125" style="11" customWidth="1"/>
    <col min="2" max="2" width="37.7265625" style="11" customWidth="1"/>
    <col min="3" max="3" width="7.1796875" style="11" customWidth="1"/>
    <col min="4" max="4" width="37.7265625" style="11" customWidth="1"/>
    <col min="5" max="5" width="7.453125" style="11" customWidth="1"/>
    <col min="6" max="6" width="37.7265625" style="11" customWidth="1"/>
    <col min="7" max="16384" width="11.453125" style="11"/>
  </cols>
  <sheetData>
    <row r="1" spans="1:11" ht="43.5" customHeight="1" x14ac:dyDescent="0.25">
      <c r="A1" s="110" t="s">
        <v>61</v>
      </c>
      <c r="B1" s="110"/>
      <c r="C1" s="110"/>
      <c r="D1" s="110"/>
      <c r="E1" s="110"/>
      <c r="F1" s="110"/>
      <c r="G1" s="37"/>
      <c r="H1" s="38"/>
    </row>
    <row r="2" spans="1:11" ht="46.5" x14ac:dyDescent="0.25">
      <c r="B2" s="69" t="s">
        <v>62</v>
      </c>
      <c r="C2" s="69"/>
      <c r="D2" s="71"/>
      <c r="E2" s="71"/>
      <c r="F2" s="71"/>
    </row>
    <row r="3" spans="1:11" ht="15.5" x14ac:dyDescent="0.35">
      <c r="B3" s="70"/>
      <c r="C3" s="13"/>
      <c r="D3" s="17"/>
      <c r="E3" s="72"/>
      <c r="F3" s="17"/>
      <c r="H3" s="22"/>
      <c r="I3" s="21"/>
      <c r="J3" s="21"/>
      <c r="K3" s="21"/>
    </row>
    <row r="4" spans="1:11" ht="15.5" hidden="1" x14ac:dyDescent="0.35">
      <c r="A4" s="15"/>
      <c r="B4" s="8"/>
      <c r="C4" s="13"/>
      <c r="D4" s="73"/>
      <c r="E4" s="74"/>
      <c r="F4" s="73"/>
    </row>
    <row r="5" spans="1:11" s="19" customFormat="1" ht="15.5" hidden="1" x14ac:dyDescent="0.35">
      <c r="A5" s="16"/>
      <c r="B5" s="8"/>
      <c r="C5" s="13"/>
      <c r="D5" s="73"/>
      <c r="E5" s="74"/>
      <c r="F5" s="73"/>
      <c r="G5" s="75"/>
      <c r="H5" s="75"/>
      <c r="I5" s="75"/>
    </row>
    <row r="6" spans="1:11" ht="14.5" hidden="1" x14ac:dyDescent="0.25">
      <c r="A6" s="76"/>
      <c r="B6" s="77"/>
      <c r="C6" s="78"/>
      <c r="D6" s="79"/>
      <c r="E6" s="80"/>
      <c r="F6" s="79"/>
    </row>
    <row r="7" spans="1:11" ht="14.25" hidden="1" customHeight="1" x14ac:dyDescent="0.35">
      <c r="A7" s="81"/>
      <c r="B7" s="74"/>
      <c r="C7" s="74"/>
      <c r="D7" s="82"/>
      <c r="E7" s="83"/>
      <c r="F7" s="82"/>
    </row>
    <row r="8" spans="1:11" ht="30" customHeight="1" x14ac:dyDescent="0.3">
      <c r="A8" s="109" t="s">
        <v>30</v>
      </c>
      <c r="B8" s="109"/>
      <c r="C8" s="109"/>
      <c r="D8" s="109"/>
      <c r="E8" s="109"/>
      <c r="F8" s="109"/>
    </row>
    <row r="12" spans="1:11" ht="15.5" x14ac:dyDescent="0.35">
      <c r="A12" s="68" t="s">
        <v>22</v>
      </c>
      <c r="B12" s="84" t="s">
        <v>31</v>
      </c>
      <c r="D12" s="84" t="s">
        <v>1</v>
      </c>
      <c r="F12" s="84" t="s">
        <v>2</v>
      </c>
    </row>
    <row r="14" spans="1:11" x14ac:dyDescent="0.25">
      <c r="A14" s="63" t="s">
        <v>23</v>
      </c>
      <c r="B14" s="115"/>
      <c r="D14" s="115"/>
      <c r="F14" s="115"/>
    </row>
    <row r="16" spans="1:11" x14ac:dyDescent="0.25">
      <c r="A16" s="11" t="s">
        <v>29</v>
      </c>
    </row>
    <row r="18" spans="1:6" x14ac:dyDescent="0.25">
      <c r="A18" s="11" t="s">
        <v>24</v>
      </c>
      <c r="B18" s="115"/>
      <c r="D18" s="115"/>
      <c r="F18" s="115"/>
    </row>
    <row r="19" spans="1:6" x14ac:dyDescent="0.25">
      <c r="A19" s="11" t="s">
        <v>25</v>
      </c>
      <c r="B19" s="115"/>
      <c r="D19" s="115"/>
      <c r="F19" s="115"/>
    </row>
    <row r="20" spans="1:6" x14ac:dyDescent="0.25">
      <c r="A20" s="11" t="s">
        <v>26</v>
      </c>
      <c r="B20" s="115"/>
      <c r="D20" s="115"/>
      <c r="F20" s="115"/>
    </row>
    <row r="21" spans="1:6" x14ac:dyDescent="0.25">
      <c r="A21" s="11" t="s">
        <v>27</v>
      </c>
      <c r="B21" s="115"/>
      <c r="D21" s="115"/>
      <c r="F21" s="115"/>
    </row>
    <row r="22" spans="1:6" x14ac:dyDescent="0.25">
      <c r="A22" s="11" t="s">
        <v>28</v>
      </c>
      <c r="B22" s="115"/>
      <c r="D22" s="115" t="s">
        <v>63</v>
      </c>
      <c r="F22" s="115"/>
    </row>
    <row r="23" spans="1:6" x14ac:dyDescent="0.25">
      <c r="B23" s="66"/>
    </row>
    <row r="29" spans="1:6" ht="12" thickBot="1" x14ac:dyDescent="0.3"/>
    <row r="30" spans="1:6" ht="16" thickBot="1" x14ac:dyDescent="0.4">
      <c r="A30" s="35" t="s">
        <v>17</v>
      </c>
      <c r="B30" s="34">
        <f>'Calculette - revenus parents'!C49</f>
        <v>0</v>
      </c>
    </row>
  </sheetData>
  <sheetProtection algorithmName="SHA-512" hashValue="XOslYdF2OWCOnr6CwANUyqAh68mAz9EiKew/5A3yu2z5xuwJGzybgGeoTonc+vxtuFiX4Wxoeju2VAQyF9k95Q==" saltValue="jUWbVq/MJS+DJcbUHjebrA==" spinCount="100000" sheet="1" selectLockedCells="1"/>
  <mergeCells count="2">
    <mergeCell ref="A8:F8"/>
    <mergeCell ref="A1:F1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&amp;RRemerciements au Service de la Jeunesse, La Chaux-de-Fonds pour l'élaboration du fichier.
OAEF-VL/26.01.2016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BD042F6-4F7B-4901-B3C3-2E83D39AEDAF}">
          <x14:formula1>
            <xm:f>'Calculette - revenus parents'!$A$89:$A$91</xm:f>
          </x14:formula1>
          <xm:sqref>B14 D14 F14</xm:sqref>
        </x14:dataValidation>
        <x14:dataValidation type="list" allowBlank="1" showInputMessage="1" showErrorMessage="1" xr:uid="{DA1A7BDA-02DB-414E-B5CD-7B16B2618698}">
          <x14:formula1>
            <xm:f>INDIRECT(VLOOKUP($B$14, 'Calculette - revenus parents'!$A$89:$B$91, 2, FALSE))</xm:f>
          </x14:formula1>
          <xm:sqref>B18:B22</xm:sqref>
        </x14:dataValidation>
        <x14:dataValidation type="list" allowBlank="1" showInputMessage="1" showErrorMessage="1" xr:uid="{EDB0E66E-C7CA-4122-B60D-8D003D5DE351}">
          <x14:formula1>
            <xm:f>INDIRECT(VLOOKUP($D$14, 'Calculette - revenus parents'!$A$89:$B$91, 2, FALSE))</xm:f>
          </x14:formula1>
          <xm:sqref>D18:D22</xm:sqref>
        </x14:dataValidation>
        <x14:dataValidation type="list" allowBlank="1" showInputMessage="1" showErrorMessage="1" xr:uid="{48A86B0C-7D71-4089-B4DF-5965F5940623}">
          <x14:formula1>
            <xm:f>INDIRECT(VLOOKUP($F$14, 'Calculette - revenus parents'!$A$89:$B$91, 2, FALSE))</xm:f>
          </x14:formula1>
          <xm:sqref>F18:F22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W91"/>
  <sheetViews>
    <sheetView windowProtection="1" zoomScaleNormal="100" workbookViewId="0">
      <selection activeCell="C3" sqref="C3"/>
    </sheetView>
  </sheetViews>
  <sheetFormatPr baseColWidth="10" defaultColWidth="11.453125" defaultRowHeight="11.5" x14ac:dyDescent="0.25"/>
  <cols>
    <col min="1" max="1" width="56.453125" style="11" bestFit="1" customWidth="1"/>
    <col min="2" max="2" width="12" style="11" customWidth="1"/>
    <col min="3" max="3" width="17" style="11" bestFit="1" customWidth="1"/>
    <col min="4" max="6" width="16.54296875" style="11" customWidth="1"/>
    <col min="7" max="16384" width="11.453125" style="11"/>
  </cols>
  <sheetData>
    <row r="1" spans="1:23" ht="43.5" customHeight="1" thickTop="1" thickBot="1" x14ac:dyDescent="0.3">
      <c r="A1" s="111" t="s">
        <v>5</v>
      </c>
      <c r="B1" s="112"/>
      <c r="C1" s="113"/>
      <c r="D1" s="39"/>
      <c r="E1" s="39"/>
      <c r="F1" s="39"/>
      <c r="G1" s="37"/>
      <c r="H1" s="38"/>
    </row>
    <row r="2" spans="1:23" ht="56.5" thickTop="1" x14ac:dyDescent="0.25">
      <c r="A2" s="40" t="s">
        <v>6</v>
      </c>
      <c r="B2" s="41"/>
      <c r="C2" s="42" t="s">
        <v>7</v>
      </c>
      <c r="D2" s="43" t="s">
        <v>18</v>
      </c>
      <c r="E2" s="44" t="s">
        <v>19</v>
      </c>
      <c r="F2" s="44" t="s">
        <v>20</v>
      </c>
    </row>
    <row r="3" spans="1:23" ht="15.5" x14ac:dyDescent="0.35">
      <c r="A3" s="45">
        <f>'Placement régulier'!B3</f>
        <v>0</v>
      </c>
      <c r="B3" s="8"/>
      <c r="C3" s="46">
        <f>IF((ROUNDUP((0.115*EXP(1.32*0.00001*$A$3)),3))&lt;100%,(ROUNDUP((0.115*EXP(1.32*0.00001*$A$3)),3)),100%)</f>
        <v>0.115</v>
      </c>
      <c r="D3" s="47">
        <f>C3*D7</f>
        <v>10.5984</v>
      </c>
      <c r="E3" s="48">
        <f>E7*C3</f>
        <v>7.5164</v>
      </c>
      <c r="F3" s="49">
        <f>F7*C3</f>
        <v>7.1668000000000003</v>
      </c>
      <c r="H3" s="22"/>
      <c r="I3" s="21"/>
      <c r="J3" s="21"/>
      <c r="K3" s="21"/>
    </row>
    <row r="4" spans="1:23" ht="16" thickBot="1" x14ac:dyDescent="0.4">
      <c r="A4" s="50"/>
      <c r="B4" s="51"/>
      <c r="C4" s="52"/>
      <c r="D4" s="9"/>
      <c r="E4" s="9"/>
      <c r="F4" s="39"/>
    </row>
    <row r="5" spans="1:23" s="19" customFormat="1" ht="16" thickTop="1" x14ac:dyDescent="0.35">
      <c r="A5" s="53"/>
      <c r="B5" s="54"/>
      <c r="C5" s="55"/>
      <c r="D5" s="9"/>
      <c r="E5" s="9"/>
      <c r="F5" s="39"/>
    </row>
    <row r="6" spans="1:23" ht="14.5" x14ac:dyDescent="0.25">
      <c r="A6" s="56" t="s">
        <v>8</v>
      </c>
      <c r="B6" s="57"/>
      <c r="C6" s="58">
        <f>1-C3</f>
        <v>0.88500000000000001</v>
      </c>
      <c r="D6" s="59">
        <f>D7-D3</f>
        <v>81.561599999999999</v>
      </c>
      <c r="E6" s="59">
        <f>E7-E3</f>
        <v>57.843600000000002</v>
      </c>
      <c r="F6" s="60">
        <f>F7-F3</f>
        <v>55.153199999999998</v>
      </c>
    </row>
    <row r="7" spans="1:23" ht="14.25" customHeight="1" x14ac:dyDescent="0.35">
      <c r="A7" s="10" t="s">
        <v>9</v>
      </c>
      <c r="B7" s="9"/>
      <c r="C7" s="9"/>
      <c r="D7" s="61">
        <v>92.16</v>
      </c>
      <c r="E7" s="62">
        <v>65.36</v>
      </c>
      <c r="F7" s="62">
        <v>62.32</v>
      </c>
    </row>
    <row r="8" spans="1:23" ht="14" x14ac:dyDescent="0.3">
      <c r="A8" s="114" t="s">
        <v>21</v>
      </c>
      <c r="B8" s="114"/>
      <c r="C8" s="114"/>
      <c r="D8" s="114"/>
      <c r="E8" s="114"/>
      <c r="F8" s="114"/>
    </row>
    <row r="9" spans="1:23" ht="14.5" thickBot="1" x14ac:dyDescent="0.35">
      <c r="A9" s="114"/>
      <c r="B9" s="114"/>
      <c r="C9" s="114"/>
      <c r="D9" s="114"/>
      <c r="E9" s="114"/>
      <c r="F9" s="114"/>
    </row>
    <row r="10" spans="1:23" ht="13" x14ac:dyDescent="0.3">
      <c r="C10" s="32" t="s">
        <v>15</v>
      </c>
      <c r="D10" s="32" t="s">
        <v>1</v>
      </c>
      <c r="E10" s="32" t="s">
        <v>2</v>
      </c>
      <c r="F10"/>
      <c r="G10" s="85" t="s">
        <v>0</v>
      </c>
      <c r="H10" s="86"/>
      <c r="I10" s="86"/>
      <c r="J10" s="87"/>
      <c r="K10" s="88"/>
      <c r="M10" s="85" t="s">
        <v>1</v>
      </c>
      <c r="N10" s="86"/>
      <c r="O10" s="86"/>
      <c r="P10" s="87"/>
      <c r="Q10" s="88"/>
      <c r="S10" s="85" t="s">
        <v>2</v>
      </c>
      <c r="T10" s="86"/>
      <c r="U10" s="86"/>
      <c r="V10" s="87"/>
      <c r="W10" s="88"/>
    </row>
    <row r="11" spans="1:23" ht="12.5" x14ac:dyDescent="0.25">
      <c r="F11" s="5"/>
      <c r="G11" s="89"/>
      <c r="H11" s="14"/>
      <c r="I11" s="14"/>
      <c r="J11" s="90"/>
      <c r="K11" s="91"/>
      <c r="M11" s="89"/>
      <c r="N11" s="14"/>
      <c r="O11" s="14"/>
      <c r="P11" s="90"/>
      <c r="Q11" s="91"/>
      <c r="S11" s="89"/>
      <c r="T11" s="14"/>
      <c r="U11" s="14"/>
      <c r="V11" s="90"/>
      <c r="W11" s="91"/>
    </row>
    <row r="12" spans="1:23" ht="13" x14ac:dyDescent="0.3">
      <c r="C12" s="36" t="b">
        <f>IF('Placement régulier'!B14="Préscolaire","a",IF('Placement régulier'!B14="Parascolaire 1 (année scolaire 1/2/3/4)","b",IF('Placement régulier'!B14="Parascolaire 2 (année scolaire 5/6/7/8)","c")))</f>
        <v>0</v>
      </c>
      <c r="D12" s="36" t="b">
        <f>IF('Placement régulier'!D14="Préscolaire","a",IF('Placement régulier'!D14="Parascolaire 1 (année scolaire 1/2/3/4)","b",IF('Placement régulier'!D14="Parascolaire 2 (année scolaire 5/6/7/8)","c")))</f>
        <v>0</v>
      </c>
      <c r="E12" s="36" t="b">
        <f>IF('Placement régulier'!F14="Préscolaire","a",IF('Placement régulier'!F14="Parascolaire 1 (année scolaire 1/2/3/4)","b",IF('Placement régulier'!F14="Parascolaire 2 (année scolaire 5/6/7/8)","c")))</f>
        <v>0</v>
      </c>
      <c r="F12" s="5"/>
      <c r="G12" s="89" t="s">
        <v>24</v>
      </c>
      <c r="H12" s="14" t="s">
        <v>25</v>
      </c>
      <c r="I12" s="14" t="s">
        <v>26</v>
      </c>
      <c r="J12" s="107" t="s">
        <v>27</v>
      </c>
      <c r="K12" s="108" t="s">
        <v>28</v>
      </c>
      <c r="M12" s="89" t="s">
        <v>24</v>
      </c>
      <c r="N12" s="14" t="s">
        <v>25</v>
      </c>
      <c r="O12" s="14" t="s">
        <v>26</v>
      </c>
      <c r="P12" s="107" t="s">
        <v>27</v>
      </c>
      <c r="Q12" s="108" t="s">
        <v>28</v>
      </c>
      <c r="S12" s="89" t="s">
        <v>24</v>
      </c>
      <c r="T12" s="14" t="s">
        <v>25</v>
      </c>
      <c r="U12" s="14" t="s">
        <v>26</v>
      </c>
      <c r="V12" s="107" t="s">
        <v>27</v>
      </c>
      <c r="W12" s="108" t="s">
        <v>28</v>
      </c>
    </row>
    <row r="13" spans="1:23" ht="13" x14ac:dyDescent="0.3">
      <c r="A13" s="7" t="s">
        <v>4</v>
      </c>
      <c r="C13" s="30" t="s">
        <v>14</v>
      </c>
      <c r="D13" s="31"/>
      <c r="E13" s="31"/>
      <c r="F13"/>
      <c r="G13" s="92"/>
      <c r="H13" s="90"/>
      <c r="I13" s="90"/>
      <c r="J13" s="90"/>
      <c r="K13" s="91"/>
      <c r="M13" s="92"/>
      <c r="N13" s="90"/>
      <c r="O13" s="90"/>
      <c r="P13" s="90"/>
      <c r="Q13" s="91"/>
      <c r="S13" s="92"/>
      <c r="T13" s="90"/>
      <c r="U13" s="90"/>
      <c r="V13" s="90"/>
      <c r="W13" s="91"/>
    </row>
    <row r="14" spans="1:23" ht="12.5" x14ac:dyDescent="0.25">
      <c r="A14" s="11" t="s">
        <v>35</v>
      </c>
      <c r="B14" s="99">
        <v>0.55000000000000004</v>
      </c>
      <c r="C14" s="67">
        <f>SUM(G14:K14)</f>
        <v>0</v>
      </c>
      <c r="D14" s="67">
        <f>SUM(M14:Q14)</f>
        <v>0</v>
      </c>
      <c r="E14" s="67">
        <f>SUM(S14:W14)</f>
        <v>0</v>
      </c>
      <c r="F14" s="1"/>
      <c r="G14" s="93" t="b">
        <f>IF('Placement régulier'!$B$18=A14,1)</f>
        <v>0</v>
      </c>
      <c r="H14" s="94" t="b">
        <f>IF('Placement régulier'!$B$19=A14,1)</f>
        <v>0</v>
      </c>
      <c r="I14" s="94" t="b">
        <f>IF('Placement régulier'!$B$20=A14,1)</f>
        <v>0</v>
      </c>
      <c r="J14" s="94" t="b">
        <f>IF('Placement régulier'!$B$21=A14,1)</f>
        <v>0</v>
      </c>
      <c r="K14" s="95" t="b">
        <f>IF('Placement régulier'!$B$22=A14,1)</f>
        <v>0</v>
      </c>
      <c r="M14" s="93" t="b">
        <f>IF('Placement régulier'!$D$18=A14,1)</f>
        <v>0</v>
      </c>
      <c r="N14" s="94" t="b">
        <f>IF('Placement régulier'!$D$19=A14,1)</f>
        <v>0</v>
      </c>
      <c r="O14" s="94" t="b">
        <f>IF('Placement régulier'!$D$20=A14,1)</f>
        <v>0</v>
      </c>
      <c r="P14" s="94" t="b">
        <f>IF('Placement régulier'!$D$21=A14,1)</f>
        <v>0</v>
      </c>
      <c r="Q14" s="95" t="b">
        <f>IF('Placement régulier'!$D$22=A14,1)</f>
        <v>0</v>
      </c>
      <c r="S14" s="93" t="b">
        <f>IF('Placement régulier'!$F$18=A14,1)</f>
        <v>0</v>
      </c>
      <c r="T14" s="94" t="b">
        <f>IF('Placement régulier'!$F$19=A14,1)</f>
        <v>0</v>
      </c>
      <c r="U14" s="94" t="b">
        <f>IF('Placement régulier'!$F$20=A14,1)</f>
        <v>0</v>
      </c>
      <c r="V14" s="94" t="b">
        <f>IF('Placement régulier'!$F$21=A14,1)</f>
        <v>0</v>
      </c>
      <c r="W14" s="95" t="b">
        <f>IF('Placement régulier'!$F$22=A14,1)</f>
        <v>0</v>
      </c>
    </row>
    <row r="15" spans="1:23" ht="12.5" x14ac:dyDescent="0.25">
      <c r="A15" s="11" t="s">
        <v>36</v>
      </c>
      <c r="B15" s="99">
        <v>0.7</v>
      </c>
      <c r="C15" s="67">
        <f t="shared" ref="C15:C23" si="0">SUM(G15:K15)</f>
        <v>0</v>
      </c>
      <c r="D15" s="67">
        <f t="shared" ref="D15:D24" si="1">SUM(M15:Q15)</f>
        <v>0</v>
      </c>
      <c r="E15" s="67">
        <f t="shared" ref="E15:E24" si="2">SUM(S15:W15)</f>
        <v>0</v>
      </c>
      <c r="F15" s="1"/>
      <c r="G15" s="93" t="b">
        <f>IF('Placement régulier'!$B$18=A15,1)</f>
        <v>0</v>
      </c>
      <c r="H15" s="94" t="b">
        <f>IF('Placement régulier'!$B$19=A15,1)</f>
        <v>0</v>
      </c>
      <c r="I15" s="94" t="b">
        <f>IF('Placement régulier'!$B$20=A15,1)</f>
        <v>0</v>
      </c>
      <c r="J15" s="94" t="b">
        <f>IF('Placement régulier'!$B$21=A15,1)</f>
        <v>0</v>
      </c>
      <c r="K15" s="95" t="b">
        <f>IF('Placement régulier'!$B$22=A15,1)</f>
        <v>0</v>
      </c>
      <c r="M15" s="93" t="b">
        <f>IF('Placement régulier'!$D$18=A15,1)</f>
        <v>0</v>
      </c>
      <c r="N15" s="94" t="b">
        <f>IF('Placement régulier'!$D$19=A15,1)</f>
        <v>0</v>
      </c>
      <c r="O15" s="94" t="b">
        <f>IF('Placement régulier'!$D$20=A15,1)</f>
        <v>0</v>
      </c>
      <c r="P15" s="94" t="b">
        <f>IF('Placement régulier'!$D$21=A15,1)</f>
        <v>0</v>
      </c>
      <c r="Q15" s="95" t="b">
        <f>IF('Placement régulier'!$D$22=A15,1)</f>
        <v>0</v>
      </c>
      <c r="S15" s="93" t="b">
        <f>IF('Placement régulier'!$F$18=A15,1)</f>
        <v>0</v>
      </c>
      <c r="T15" s="94" t="b">
        <f>IF('Placement régulier'!$F$19=A15,1)</f>
        <v>0</v>
      </c>
      <c r="U15" s="94" t="b">
        <f>IF('Placement régulier'!$F$20=A15,1)</f>
        <v>0</v>
      </c>
      <c r="V15" s="94" t="b">
        <f>IF('Placement régulier'!$F$21=A15,1)</f>
        <v>0</v>
      </c>
      <c r="W15" s="95" t="b">
        <f>IF('Placement régulier'!$F$22=A15,1)</f>
        <v>0</v>
      </c>
    </row>
    <row r="16" spans="1:23" ht="12.5" x14ac:dyDescent="0.25">
      <c r="A16" s="11" t="s">
        <v>37</v>
      </c>
      <c r="B16" s="99">
        <v>0.9</v>
      </c>
      <c r="C16" s="67">
        <f t="shared" si="0"/>
        <v>0</v>
      </c>
      <c r="D16" s="67">
        <f t="shared" si="1"/>
        <v>0</v>
      </c>
      <c r="E16" s="67">
        <f t="shared" si="2"/>
        <v>0</v>
      </c>
      <c r="F16" s="1"/>
      <c r="G16" s="93" t="b">
        <f>IF('Placement régulier'!$B$18=A16,1)</f>
        <v>0</v>
      </c>
      <c r="H16" s="94" t="b">
        <f>IF('Placement régulier'!$B$19=A16,1)</f>
        <v>0</v>
      </c>
      <c r="I16" s="94" t="b">
        <f>IF('Placement régulier'!$B$20=A16,1)</f>
        <v>0</v>
      </c>
      <c r="J16" s="94" t="b">
        <f>IF('Placement régulier'!$B$21=A16,1)</f>
        <v>0</v>
      </c>
      <c r="K16" s="95" t="b">
        <f>IF('Placement régulier'!$B$22=A16,1)</f>
        <v>0</v>
      </c>
      <c r="M16" s="93" t="b">
        <f>IF('Placement régulier'!$D$18=A16,1)</f>
        <v>0</v>
      </c>
      <c r="N16" s="94" t="b">
        <f>IF('Placement régulier'!$D$19=A16,1)</f>
        <v>0</v>
      </c>
      <c r="O16" s="94" t="b">
        <f>IF('Placement régulier'!$D$20=A16,1)</f>
        <v>0</v>
      </c>
      <c r="P16" s="94" t="b">
        <f>IF('Placement régulier'!$D$21=A16,1)</f>
        <v>0</v>
      </c>
      <c r="Q16" s="95" t="b">
        <f>IF('Placement régulier'!$D$22=A16,1)</f>
        <v>0</v>
      </c>
      <c r="S16" s="93" t="b">
        <f>IF('Placement régulier'!$F$18=A16,1)</f>
        <v>0</v>
      </c>
      <c r="T16" s="94" t="b">
        <f>IF('Placement régulier'!$F$19=A16,1)</f>
        <v>0</v>
      </c>
      <c r="U16" s="94" t="b">
        <f>IF('Placement régulier'!$F$20=A16,1)</f>
        <v>0</v>
      </c>
      <c r="V16" s="94" t="b">
        <f>IF('Placement régulier'!$F$21=A16,1)</f>
        <v>0</v>
      </c>
      <c r="W16" s="95" t="b">
        <f>IF('Placement régulier'!$F$22=A16,1)</f>
        <v>0</v>
      </c>
    </row>
    <row r="17" spans="1:23" ht="13" thickBot="1" x14ac:dyDescent="0.3">
      <c r="A17" s="11" t="s">
        <v>38</v>
      </c>
      <c r="B17" s="99">
        <v>1</v>
      </c>
      <c r="C17" s="67">
        <f t="shared" si="0"/>
        <v>0</v>
      </c>
      <c r="D17" s="67">
        <f t="shared" si="1"/>
        <v>0</v>
      </c>
      <c r="E17" s="67">
        <f t="shared" si="2"/>
        <v>0</v>
      </c>
      <c r="F17" s="1"/>
      <c r="G17" s="96" t="b">
        <f>IF('Placement régulier'!$B$18=A17,1)</f>
        <v>0</v>
      </c>
      <c r="H17" s="97" t="b">
        <f>IF('Placement régulier'!$B$19=A17,1)</f>
        <v>0</v>
      </c>
      <c r="I17" s="97" t="b">
        <f>IF('Placement régulier'!$B$20=A17,1)</f>
        <v>0</v>
      </c>
      <c r="J17" s="97" t="b">
        <f>IF('Placement régulier'!$B$21=A17,1)</f>
        <v>0</v>
      </c>
      <c r="K17" s="98" t="b">
        <f>IF('Placement régulier'!$B$22=A17,1)</f>
        <v>0</v>
      </c>
      <c r="M17" s="96" t="b">
        <f>IF('Placement régulier'!$D$18=A17,1)</f>
        <v>0</v>
      </c>
      <c r="N17" s="97" t="b">
        <f>IF('Placement régulier'!$D$19=A17,1)</f>
        <v>0</v>
      </c>
      <c r="O17" s="97" t="b">
        <f>IF('Placement régulier'!$D$20=A17,1)</f>
        <v>0</v>
      </c>
      <c r="P17" s="97" t="b">
        <f>IF('Placement régulier'!$D$21=A17,1)</f>
        <v>0</v>
      </c>
      <c r="Q17" s="98" t="b">
        <f>IF('Placement régulier'!$D$22=A17,1)</f>
        <v>0</v>
      </c>
      <c r="S17" s="96" t="b">
        <f>IF('Placement régulier'!$F$18=A17,1)</f>
        <v>0</v>
      </c>
      <c r="T17" s="97" t="b">
        <f>IF('Placement régulier'!$F$19=A17,1)</f>
        <v>0</v>
      </c>
      <c r="U17" s="97" t="b">
        <f>IF('Placement régulier'!$F$20=A17,1)</f>
        <v>0</v>
      </c>
      <c r="V17" s="97" t="b">
        <f>IF('Placement régulier'!$F$21=A17,1)</f>
        <v>0</v>
      </c>
      <c r="W17" s="98" t="b">
        <f>IF('Placement régulier'!$F$22=A17,1)</f>
        <v>0</v>
      </c>
    </row>
    <row r="18" spans="1:23" ht="13" x14ac:dyDescent="0.3">
      <c r="A18" s="7" t="s">
        <v>33</v>
      </c>
      <c r="C18" s="102"/>
      <c r="D18" s="102"/>
      <c r="E18" s="102"/>
      <c r="F18" s="103"/>
      <c r="G18" s="103"/>
      <c r="H18" s="103"/>
      <c r="I18" s="103"/>
      <c r="J18" s="103"/>
      <c r="K18" s="103"/>
      <c r="L18" s="66"/>
      <c r="M18" s="103"/>
      <c r="N18" s="103"/>
      <c r="O18" s="103"/>
      <c r="P18" s="103"/>
      <c r="Q18" s="103"/>
      <c r="R18" s="66"/>
      <c r="S18" s="103"/>
      <c r="T18" s="103"/>
      <c r="U18" s="103"/>
      <c r="V18" s="103"/>
      <c r="W18" s="103"/>
    </row>
    <row r="19" spans="1:23" ht="13.5" thickBot="1" x14ac:dyDescent="0.35">
      <c r="A19" s="7" t="s">
        <v>34</v>
      </c>
      <c r="C19" s="102"/>
      <c r="D19" s="102"/>
      <c r="E19" s="102"/>
      <c r="F19" s="103"/>
      <c r="G19" s="103"/>
      <c r="H19" s="103"/>
      <c r="I19" s="103"/>
      <c r="J19" s="103"/>
      <c r="K19" s="103"/>
      <c r="L19" s="66"/>
      <c r="M19" s="103"/>
      <c r="N19" s="103"/>
      <c r="O19" s="103"/>
      <c r="P19" s="103"/>
      <c r="Q19" s="103"/>
      <c r="R19" s="66"/>
      <c r="S19" s="103"/>
      <c r="T19" s="103"/>
      <c r="U19" s="103"/>
      <c r="V19" s="103"/>
      <c r="W19" s="103"/>
    </row>
    <row r="20" spans="1:23" ht="12.5" x14ac:dyDescent="0.25">
      <c r="A20" s="11" t="s">
        <v>55</v>
      </c>
      <c r="B20" s="99">
        <v>0.2</v>
      </c>
      <c r="C20" s="67">
        <f>SUM(G20:K20)</f>
        <v>0</v>
      </c>
      <c r="D20" s="67">
        <f t="shared" si="1"/>
        <v>0</v>
      </c>
      <c r="E20" s="67">
        <f t="shared" si="2"/>
        <v>0</v>
      </c>
      <c r="F20" s="1"/>
      <c r="G20" s="104" t="b">
        <f>IF('Placement régulier'!$B$18=A20,1)</f>
        <v>0</v>
      </c>
      <c r="H20" s="105" t="b">
        <f>IF('Placement régulier'!$B$19=A20,1)</f>
        <v>0</v>
      </c>
      <c r="I20" s="105" t="b">
        <f>IF('Placement régulier'!$B$20=A20,1)</f>
        <v>0</v>
      </c>
      <c r="J20" s="105" t="b">
        <f>IF('Placement régulier'!$B$21=A20,1)</f>
        <v>0</v>
      </c>
      <c r="K20" s="106" t="b">
        <f>IF('Placement régulier'!$B$22=A20,1)</f>
        <v>0</v>
      </c>
      <c r="M20" s="104" t="b">
        <f>IF('Placement régulier'!$D$18=A20,1)</f>
        <v>0</v>
      </c>
      <c r="N20" s="105" t="b">
        <f>IF('Placement régulier'!$D$19=A20,1)</f>
        <v>0</v>
      </c>
      <c r="O20" s="105" t="b">
        <f>IF('Placement régulier'!$D$20=A20,1)</f>
        <v>0</v>
      </c>
      <c r="P20" s="105" t="b">
        <f>IF('Placement régulier'!$D$21=A20,1)</f>
        <v>0</v>
      </c>
      <c r="Q20" s="106" t="b">
        <f>IF('Placement régulier'!$D$22=A20,1)</f>
        <v>0</v>
      </c>
      <c r="S20" s="104" t="b">
        <f>IF('Placement régulier'!$F$18=A20,1)</f>
        <v>0</v>
      </c>
      <c r="T20" s="105" t="b">
        <f>IF('Placement régulier'!$F$19=A20,1)</f>
        <v>0</v>
      </c>
      <c r="U20" s="105" t="b">
        <f>IF('Placement régulier'!$F$20=A20,1)</f>
        <v>0</v>
      </c>
      <c r="V20" s="105" t="b">
        <f>IF('Placement régulier'!$F$21=A20,1)</f>
        <v>0</v>
      </c>
      <c r="W20" s="106" t="b">
        <f>IF('Placement régulier'!$F$22=A20,1)</f>
        <v>0</v>
      </c>
    </row>
    <row r="21" spans="1:23" ht="12.5" x14ac:dyDescent="0.25">
      <c r="A21" s="11" t="s">
        <v>59</v>
      </c>
      <c r="B21" s="99">
        <v>0.35</v>
      </c>
      <c r="C21" s="67">
        <f t="shared" si="0"/>
        <v>0</v>
      </c>
      <c r="D21" s="67">
        <f t="shared" si="1"/>
        <v>0</v>
      </c>
      <c r="E21" s="67">
        <f t="shared" si="2"/>
        <v>0</v>
      </c>
      <c r="F21" s="1"/>
      <c r="G21" s="93" t="b">
        <f>IF('Placement régulier'!$B$18=A21,1)</f>
        <v>0</v>
      </c>
      <c r="H21" s="94" t="b">
        <f>IF('Placement régulier'!$B$19=A21,1)</f>
        <v>0</v>
      </c>
      <c r="I21" s="94" t="b">
        <f>IF('Placement régulier'!$B$20=A21,1)</f>
        <v>0</v>
      </c>
      <c r="J21" s="94" t="b">
        <f>IF('Placement régulier'!$B$21=A21,1)</f>
        <v>0</v>
      </c>
      <c r="K21" s="95" t="b">
        <f>IF('Placement régulier'!$B$22=A21,1)</f>
        <v>0</v>
      </c>
      <c r="M21" s="93" t="b">
        <f>IF('Placement régulier'!$D$18=A21,1)</f>
        <v>0</v>
      </c>
      <c r="N21" s="94" t="b">
        <f>IF('Placement régulier'!$D$19=A21,1)</f>
        <v>0</v>
      </c>
      <c r="O21" s="94" t="b">
        <f>IF('Placement régulier'!$D$20=A21,1)</f>
        <v>0</v>
      </c>
      <c r="P21" s="94" t="b">
        <f>IF('Placement régulier'!$D$21=A21,1)</f>
        <v>0</v>
      </c>
      <c r="Q21" s="95" t="b">
        <f>IF('Placement régulier'!$D$22=A21,1)</f>
        <v>0</v>
      </c>
      <c r="S21" s="93" t="b">
        <f>IF('Placement régulier'!$F$18=A21,1)</f>
        <v>0</v>
      </c>
      <c r="T21" s="94" t="b">
        <f>IF('Placement régulier'!$F$19=A21,1)</f>
        <v>0</v>
      </c>
      <c r="U21" s="94" t="b">
        <f>IF('Placement régulier'!$F$20=A21,1)</f>
        <v>0</v>
      </c>
      <c r="V21" s="94" t="b">
        <f>IF('Placement régulier'!$F$21=A21,1)</f>
        <v>0</v>
      </c>
      <c r="W21" s="95" t="b">
        <f>IF('Placement régulier'!$F$22=A21,1)</f>
        <v>0</v>
      </c>
    </row>
    <row r="22" spans="1:23" ht="12.5" x14ac:dyDescent="0.25">
      <c r="A22" s="11" t="s">
        <v>56</v>
      </c>
      <c r="B22" s="99">
        <v>0.35</v>
      </c>
      <c r="C22" s="67">
        <f t="shared" si="0"/>
        <v>0</v>
      </c>
      <c r="D22" s="67">
        <f t="shared" si="1"/>
        <v>0</v>
      </c>
      <c r="E22" s="67">
        <f t="shared" si="2"/>
        <v>0</v>
      </c>
      <c r="F22" s="1"/>
      <c r="G22" s="93" t="b">
        <f>IF('Placement régulier'!$B$18=A22,1)</f>
        <v>0</v>
      </c>
      <c r="H22" s="94" t="b">
        <f>IF('Placement régulier'!$B$19=A22,1)</f>
        <v>0</v>
      </c>
      <c r="I22" s="94" t="b">
        <f>IF('Placement régulier'!$B$20=A22,1)</f>
        <v>0</v>
      </c>
      <c r="J22" s="94" t="b">
        <f>IF('Placement régulier'!$B$21=A22,1)</f>
        <v>0</v>
      </c>
      <c r="K22" s="95" t="b">
        <f>IF('Placement régulier'!$B$22=A22,1)</f>
        <v>0</v>
      </c>
      <c r="M22" s="93" t="b">
        <f>IF('Placement régulier'!$D$18=A22,1)</f>
        <v>0</v>
      </c>
      <c r="N22" s="94" t="b">
        <f>IF('Placement régulier'!$D$19=A22,1)</f>
        <v>0</v>
      </c>
      <c r="O22" s="94" t="b">
        <f>IF('Placement régulier'!$D$20=A22,1)</f>
        <v>0</v>
      </c>
      <c r="P22" s="94" t="b">
        <f>IF('Placement régulier'!$D$21=A22,1)</f>
        <v>0</v>
      </c>
      <c r="Q22" s="95" t="b">
        <f>IF('Placement régulier'!$D$22=A22,1)</f>
        <v>0</v>
      </c>
      <c r="S22" s="93" t="b">
        <f>IF('Placement régulier'!$F$18=A22,1)</f>
        <v>0</v>
      </c>
      <c r="T22" s="94" t="b">
        <f>IF('Placement régulier'!$F$19=A22,1)</f>
        <v>0</v>
      </c>
      <c r="U22" s="94" t="b">
        <f>IF('Placement régulier'!$F$20=A22,1)</f>
        <v>0</v>
      </c>
      <c r="V22" s="94" t="b">
        <f>IF('Placement régulier'!$F$21=A22,1)</f>
        <v>0</v>
      </c>
      <c r="W22" s="95" t="b">
        <f>IF('Placement régulier'!$F$22=A22,1)</f>
        <v>0</v>
      </c>
    </row>
    <row r="23" spans="1:23" ht="12.5" x14ac:dyDescent="0.25">
      <c r="A23" s="11" t="s">
        <v>58</v>
      </c>
      <c r="B23" s="99">
        <v>0.25</v>
      </c>
      <c r="C23" s="67">
        <f t="shared" si="0"/>
        <v>0</v>
      </c>
      <c r="D23" s="67">
        <f t="shared" si="1"/>
        <v>0</v>
      </c>
      <c r="E23" s="67">
        <f t="shared" si="2"/>
        <v>0</v>
      </c>
      <c r="F23" s="1"/>
      <c r="G23" s="93" t="b">
        <f>IF('Placement régulier'!$B$18=A23,1)</f>
        <v>0</v>
      </c>
      <c r="H23" s="94" t="b">
        <f>IF('Placement régulier'!$B$19=A23,1)</f>
        <v>0</v>
      </c>
      <c r="I23" s="94" t="b">
        <f>IF('Placement régulier'!$B$20=A23,1)</f>
        <v>0</v>
      </c>
      <c r="J23" s="94" t="b">
        <f>IF('Placement régulier'!$B$21=A23,1)</f>
        <v>0</v>
      </c>
      <c r="K23" s="95" t="b">
        <f>IF('Placement régulier'!$B$22=A23,1)</f>
        <v>0</v>
      </c>
      <c r="M23" s="93" t="b">
        <f>IF('Placement régulier'!$D$18=A23,1)</f>
        <v>0</v>
      </c>
      <c r="N23" s="94" t="b">
        <f>IF('Placement régulier'!$D$19=A23,1)</f>
        <v>0</v>
      </c>
      <c r="O23" s="94" t="b">
        <f>IF('Placement régulier'!$D$20=A23,1)</f>
        <v>0</v>
      </c>
      <c r="P23" s="94" t="b">
        <f>IF('Placement régulier'!$D$21=A23,1)</f>
        <v>0</v>
      </c>
      <c r="Q23" s="95" t="b">
        <f>IF('Placement régulier'!$D$22=A23,1)</f>
        <v>0</v>
      </c>
      <c r="S23" s="93" t="b">
        <f>IF('Placement régulier'!$F$18=A23,1)</f>
        <v>0</v>
      </c>
      <c r="T23" s="94" t="b">
        <f>IF('Placement régulier'!$F$19=A23,1)</f>
        <v>0</v>
      </c>
      <c r="U23" s="94" t="b">
        <f>IF('Placement régulier'!$F$20=A23,1)</f>
        <v>0</v>
      </c>
      <c r="V23" s="94" t="b">
        <f>IF('Placement régulier'!$F$21=A23,1)</f>
        <v>0</v>
      </c>
      <c r="W23" s="95" t="b">
        <f>IF('Placement régulier'!$F$22=A23,1)</f>
        <v>0</v>
      </c>
    </row>
    <row r="24" spans="1:23" ht="12.5" x14ac:dyDescent="0.25">
      <c r="A24" s="100" t="s">
        <v>57</v>
      </c>
      <c r="B24" s="101">
        <v>0.3</v>
      </c>
      <c r="C24" s="67">
        <f>SUM(G24:K24)</f>
        <v>0</v>
      </c>
      <c r="D24" s="67">
        <f t="shared" si="1"/>
        <v>0</v>
      </c>
      <c r="E24" s="67">
        <f t="shared" si="2"/>
        <v>0</v>
      </c>
      <c r="F24" s="1"/>
      <c r="G24" s="93" t="b">
        <f>IF('Placement régulier'!$B$18=A24,1)</f>
        <v>0</v>
      </c>
      <c r="H24" s="94" t="b">
        <f>IF('Placement régulier'!$B$19=A24,1)</f>
        <v>0</v>
      </c>
      <c r="I24" s="94" t="b">
        <f>IF('Placement régulier'!$B$20=A24,1)</f>
        <v>0</v>
      </c>
      <c r="J24" s="94" t="b">
        <f>IF('Placement régulier'!$B$21=A24,1)</f>
        <v>0</v>
      </c>
      <c r="K24" s="95" t="b">
        <f>IF('Placement régulier'!$B$22=A24,1)</f>
        <v>0</v>
      </c>
      <c r="M24" s="93" t="b">
        <f>IF('Placement régulier'!$D$18=A24,1)</f>
        <v>0</v>
      </c>
      <c r="N24" s="94" t="b">
        <f>IF('Placement régulier'!$D$19=A24,1)</f>
        <v>0</v>
      </c>
      <c r="O24" s="94" t="b">
        <f>IF('Placement régulier'!$D$20=A24,1)</f>
        <v>0</v>
      </c>
      <c r="P24" s="94" t="b">
        <f>IF('Placement régulier'!$D$21=A24,1)</f>
        <v>0</v>
      </c>
      <c r="Q24" s="95" t="b">
        <f>IF('Placement régulier'!$D$22=A24,1)</f>
        <v>0</v>
      </c>
      <c r="S24" s="93" t="b">
        <f>IF('Placement régulier'!$F$18=A24,1)</f>
        <v>0</v>
      </c>
      <c r="T24" s="94" t="b">
        <f>IF('Placement régulier'!$F$19=A24,1)</f>
        <v>0</v>
      </c>
      <c r="U24" s="94" t="b">
        <f>IF('Placement régulier'!$F$20=A24,1)</f>
        <v>0</v>
      </c>
      <c r="V24" s="94" t="b">
        <f>IF('Placement régulier'!$F$21=A24,1)</f>
        <v>0</v>
      </c>
      <c r="W24" s="95" t="b">
        <f>IF('Placement régulier'!$F$22=A24,1)</f>
        <v>0</v>
      </c>
    </row>
    <row r="25" spans="1:23" ht="12.5" x14ac:dyDescent="0.25">
      <c r="A25" s="11" t="s">
        <v>39</v>
      </c>
      <c r="B25" s="99">
        <v>0.45</v>
      </c>
      <c r="C25" s="67">
        <f t="shared" ref="C25:C40" si="3">SUM(G25:K25)</f>
        <v>0</v>
      </c>
      <c r="D25" s="67">
        <f t="shared" ref="D25:D40" si="4">SUM(M25:Q25)</f>
        <v>0</v>
      </c>
      <c r="E25" s="67">
        <f t="shared" ref="E25:E40" si="5">SUM(S25:W25)</f>
        <v>0</v>
      </c>
      <c r="F25" s="1"/>
      <c r="G25" s="93" t="b">
        <f>IF('Placement régulier'!$B$18=A25,1)</f>
        <v>0</v>
      </c>
      <c r="H25" s="94" t="b">
        <f>IF('Placement régulier'!$B$19=A25,1)</f>
        <v>0</v>
      </c>
      <c r="I25" s="94" t="b">
        <f>IF('Placement régulier'!$B$20=A25,1)</f>
        <v>0</v>
      </c>
      <c r="J25" s="94" t="b">
        <f>IF('Placement régulier'!$B$21=A25,1)</f>
        <v>0</v>
      </c>
      <c r="K25" s="95" t="b">
        <f>IF('Placement régulier'!$B$22=A25,1)</f>
        <v>0</v>
      </c>
      <c r="M25" s="93" t="b">
        <f>IF('Placement régulier'!$D$18=A25,1)</f>
        <v>0</v>
      </c>
      <c r="N25" s="94" t="b">
        <f>IF('Placement régulier'!$D$19=A25,1)</f>
        <v>0</v>
      </c>
      <c r="O25" s="94" t="b">
        <f>IF('Placement régulier'!$D$20=A25,1)</f>
        <v>0</v>
      </c>
      <c r="P25" s="94" t="b">
        <f>IF('Placement régulier'!$D$21=A25,1)</f>
        <v>0</v>
      </c>
      <c r="Q25" s="95" t="b">
        <f>IF('Placement régulier'!$D$22=A25,1)</f>
        <v>0</v>
      </c>
      <c r="S25" s="93" t="b">
        <f>IF('Placement régulier'!$F$18=A25,1)</f>
        <v>0</v>
      </c>
      <c r="T25" s="94" t="b">
        <f>IF('Placement régulier'!$F$19=A25,1)</f>
        <v>0</v>
      </c>
      <c r="U25" s="94" t="b">
        <f>IF('Placement régulier'!$F$20=A25,1)</f>
        <v>0</v>
      </c>
      <c r="V25" s="94" t="b">
        <f>IF('Placement régulier'!$F$21=A25,1)</f>
        <v>0</v>
      </c>
      <c r="W25" s="95" t="b">
        <f>IF('Placement régulier'!$F$22=A25,1)</f>
        <v>0</v>
      </c>
    </row>
    <row r="26" spans="1:23" ht="12.5" x14ac:dyDescent="0.25">
      <c r="A26" s="11" t="s">
        <v>40</v>
      </c>
      <c r="B26" s="99">
        <v>0.5</v>
      </c>
      <c r="C26" s="67">
        <f t="shared" si="3"/>
        <v>0</v>
      </c>
      <c r="D26" s="67">
        <f t="shared" si="4"/>
        <v>0</v>
      </c>
      <c r="E26" s="67">
        <f t="shared" si="5"/>
        <v>0</v>
      </c>
      <c r="F26" s="1"/>
      <c r="G26" s="93" t="b">
        <f>IF('Placement régulier'!$B$18=A26,1)</f>
        <v>0</v>
      </c>
      <c r="H26" s="94" t="b">
        <f>IF('Placement régulier'!$B$19=A26,1)</f>
        <v>0</v>
      </c>
      <c r="I26" s="94" t="b">
        <f>IF('Placement régulier'!$B$20=A26,1)</f>
        <v>0</v>
      </c>
      <c r="J26" s="94" t="b">
        <f>IF('Placement régulier'!$B$21=A26,1)</f>
        <v>0</v>
      </c>
      <c r="K26" s="95" t="b">
        <f>IF('Placement régulier'!$B$22=A26,1)</f>
        <v>0</v>
      </c>
      <c r="M26" s="93" t="b">
        <f>IF('Placement régulier'!$D$18=A26,1)</f>
        <v>0</v>
      </c>
      <c r="N26" s="94" t="b">
        <f>IF('Placement régulier'!$D$19=A26,1)</f>
        <v>0</v>
      </c>
      <c r="O26" s="94" t="b">
        <f>IF('Placement régulier'!$D$20=A26,1)</f>
        <v>0</v>
      </c>
      <c r="P26" s="94" t="b">
        <f>IF('Placement régulier'!$D$21=A26,1)</f>
        <v>0</v>
      </c>
      <c r="Q26" s="95" t="b">
        <f>IF('Placement régulier'!$D$22=A26,1)</f>
        <v>0</v>
      </c>
      <c r="S26" s="93" t="b">
        <f>IF('Placement régulier'!$F$18=A26,1)</f>
        <v>0</v>
      </c>
      <c r="T26" s="94" t="b">
        <f>IF('Placement régulier'!$F$19=A26,1)</f>
        <v>0</v>
      </c>
      <c r="U26" s="94" t="b">
        <f>IF('Placement régulier'!$F$20=A26,1)</f>
        <v>0</v>
      </c>
      <c r="V26" s="94" t="b">
        <f>IF('Placement régulier'!$F$21=A26,1)</f>
        <v>0</v>
      </c>
      <c r="W26" s="95" t="b">
        <f>IF('Placement régulier'!$F$22=A26,1)</f>
        <v>0</v>
      </c>
    </row>
    <row r="27" spans="1:23" ht="12.5" x14ac:dyDescent="0.25">
      <c r="A27" s="11" t="s">
        <v>41</v>
      </c>
      <c r="B27" s="99">
        <v>0.55000000000000004</v>
      </c>
      <c r="C27" s="67">
        <f t="shared" si="3"/>
        <v>0</v>
      </c>
      <c r="D27" s="67">
        <f t="shared" si="4"/>
        <v>0</v>
      </c>
      <c r="E27" s="67">
        <f t="shared" si="5"/>
        <v>0</v>
      </c>
      <c r="F27" s="1"/>
      <c r="G27" s="93" t="b">
        <f>IF('Placement régulier'!$B$18=A27,1)</f>
        <v>0</v>
      </c>
      <c r="H27" s="94" t="b">
        <f>IF('Placement régulier'!$B$19=A27,1)</f>
        <v>0</v>
      </c>
      <c r="I27" s="94" t="b">
        <f>IF('Placement régulier'!$B$20=A27,1)</f>
        <v>0</v>
      </c>
      <c r="J27" s="94" t="b">
        <f>IF('Placement régulier'!$B$21=A27,1)</f>
        <v>0</v>
      </c>
      <c r="K27" s="95" t="b">
        <f>IF('Placement régulier'!$B$22=A27,1)</f>
        <v>0</v>
      </c>
      <c r="M27" s="93" t="b">
        <f>IF('Placement régulier'!$D$18=A27,1)</f>
        <v>0</v>
      </c>
      <c r="N27" s="94" t="b">
        <f>IF('Placement régulier'!$D$19=A27,1)</f>
        <v>0</v>
      </c>
      <c r="O27" s="94" t="b">
        <f>IF('Placement régulier'!$D$20=A27,1)</f>
        <v>0</v>
      </c>
      <c r="P27" s="94" t="b">
        <f>IF('Placement régulier'!$D$21=A27,1)</f>
        <v>0</v>
      </c>
      <c r="Q27" s="95" t="b">
        <f>IF('Placement régulier'!$D$22=A27,1)</f>
        <v>0</v>
      </c>
      <c r="S27" s="93" t="b">
        <f>IF('Placement régulier'!$F$18=A27,1)</f>
        <v>0</v>
      </c>
      <c r="T27" s="94" t="b">
        <f>IF('Placement régulier'!$F$19=A27,1)</f>
        <v>0</v>
      </c>
      <c r="U27" s="94" t="b">
        <f>IF('Placement régulier'!$F$20=A27,1)</f>
        <v>0</v>
      </c>
      <c r="V27" s="94" t="b">
        <f>IF('Placement régulier'!$F$21=A27,1)</f>
        <v>0</v>
      </c>
      <c r="W27" s="95" t="b">
        <f>IF('Placement régulier'!$F$22=A27,1)</f>
        <v>0</v>
      </c>
    </row>
    <row r="28" spans="1:23" ht="12.5" x14ac:dyDescent="0.25">
      <c r="A28" s="11" t="s">
        <v>42</v>
      </c>
      <c r="B28" s="99">
        <v>0.6</v>
      </c>
      <c r="C28" s="67">
        <f t="shared" si="3"/>
        <v>0</v>
      </c>
      <c r="D28" s="67">
        <f t="shared" si="4"/>
        <v>0</v>
      </c>
      <c r="E28" s="67">
        <f t="shared" si="5"/>
        <v>0</v>
      </c>
      <c r="F28" s="1"/>
      <c r="G28" s="93" t="b">
        <f>IF('Placement régulier'!$B$18=A28,1)</f>
        <v>0</v>
      </c>
      <c r="H28" s="94" t="b">
        <f>IF('Placement régulier'!$B$19=A28,1)</f>
        <v>0</v>
      </c>
      <c r="I28" s="94" t="b">
        <f>IF('Placement régulier'!$B$20=A28,1)</f>
        <v>0</v>
      </c>
      <c r="J28" s="94" t="b">
        <f>IF('Placement régulier'!$B$21=A28,1)</f>
        <v>0</v>
      </c>
      <c r="K28" s="95" t="b">
        <f>IF('Placement régulier'!$B$22=A28,1)</f>
        <v>0</v>
      </c>
      <c r="M28" s="93" t="b">
        <f>IF('Placement régulier'!$D$18=A28,1)</f>
        <v>0</v>
      </c>
      <c r="N28" s="94" t="b">
        <f>IF('Placement régulier'!$D$19=A28,1)</f>
        <v>0</v>
      </c>
      <c r="O28" s="94" t="b">
        <f>IF('Placement régulier'!$D$20=A28,1)</f>
        <v>0</v>
      </c>
      <c r="P28" s="94" t="b">
        <f>IF('Placement régulier'!$D$21=A28,1)</f>
        <v>0</v>
      </c>
      <c r="Q28" s="95" t="b">
        <f>IF('Placement régulier'!$D$22=A28,1)</f>
        <v>0</v>
      </c>
      <c r="S28" s="93" t="b">
        <f>IF('Placement régulier'!$F$18=A28,1)</f>
        <v>0</v>
      </c>
      <c r="T28" s="94" t="b">
        <f>IF('Placement régulier'!$F$19=A28,1)</f>
        <v>0</v>
      </c>
      <c r="U28" s="94" t="b">
        <f>IF('Placement régulier'!$F$20=A28,1)</f>
        <v>0</v>
      </c>
      <c r="V28" s="94" t="b">
        <f>IF('Placement régulier'!$F$21=A28,1)</f>
        <v>0</v>
      </c>
      <c r="W28" s="95" t="b">
        <f>IF('Placement régulier'!$F$22=A28,1)</f>
        <v>0</v>
      </c>
    </row>
    <row r="29" spans="1:23" ht="12.5" x14ac:dyDescent="0.25">
      <c r="A29" s="100" t="s">
        <v>43</v>
      </c>
      <c r="B29" s="101">
        <v>0.65</v>
      </c>
      <c r="C29" s="67">
        <f t="shared" si="3"/>
        <v>0</v>
      </c>
      <c r="D29" s="67">
        <f t="shared" si="4"/>
        <v>0</v>
      </c>
      <c r="E29" s="67">
        <f t="shared" si="5"/>
        <v>0</v>
      </c>
      <c r="F29" s="1"/>
      <c r="G29" s="93" t="b">
        <f>IF('Placement régulier'!$B$18=A29,1)</f>
        <v>0</v>
      </c>
      <c r="H29" s="94" t="b">
        <f>IF('Placement régulier'!$B$19=A29,1)</f>
        <v>0</v>
      </c>
      <c r="I29" s="94" t="b">
        <f>IF('Placement régulier'!$B$20=A29,1)</f>
        <v>0</v>
      </c>
      <c r="J29" s="94" t="b">
        <f>IF('Placement régulier'!$B$21=A29,1)</f>
        <v>0</v>
      </c>
      <c r="K29" s="95" t="b">
        <f>IF('Placement régulier'!$B$22=A29,1)</f>
        <v>0</v>
      </c>
      <c r="M29" s="93" t="b">
        <f>IF('Placement régulier'!$D$18=A29,1)</f>
        <v>0</v>
      </c>
      <c r="N29" s="94" t="b">
        <f>IF('Placement régulier'!$D$19=A29,1)</f>
        <v>0</v>
      </c>
      <c r="O29" s="94" t="b">
        <f>IF('Placement régulier'!$D$20=A29,1)</f>
        <v>0</v>
      </c>
      <c r="P29" s="94" t="b">
        <f>IF('Placement régulier'!$D$21=A29,1)</f>
        <v>0</v>
      </c>
      <c r="Q29" s="95" t="b">
        <f>IF('Placement régulier'!$D$22=A29,1)</f>
        <v>0</v>
      </c>
      <c r="S29" s="93" t="b">
        <f>IF('Placement régulier'!$F$18=A29,1)</f>
        <v>0</v>
      </c>
      <c r="T29" s="94" t="b">
        <f>IF('Placement régulier'!$F$19=A29,1)</f>
        <v>0</v>
      </c>
      <c r="U29" s="94" t="b">
        <f>IF('Placement régulier'!$F$20=A29,1)</f>
        <v>0</v>
      </c>
      <c r="V29" s="94" t="b">
        <f>IF('Placement régulier'!$F$21=A29,1)</f>
        <v>0</v>
      </c>
      <c r="W29" s="95" t="b">
        <f>IF('Placement régulier'!$F$22=A29,1)</f>
        <v>0</v>
      </c>
    </row>
    <row r="30" spans="1:23" ht="12.5" x14ac:dyDescent="0.25">
      <c r="A30" s="11" t="s">
        <v>44</v>
      </c>
      <c r="B30" s="99">
        <v>0.7</v>
      </c>
      <c r="C30" s="67">
        <f t="shared" si="3"/>
        <v>0</v>
      </c>
      <c r="D30" s="67">
        <f t="shared" si="4"/>
        <v>0</v>
      </c>
      <c r="E30" s="67">
        <f t="shared" si="5"/>
        <v>0</v>
      </c>
      <c r="F30" s="1"/>
      <c r="G30" s="93" t="b">
        <f>IF('Placement régulier'!$B$18=A30,1)</f>
        <v>0</v>
      </c>
      <c r="H30" s="94" t="b">
        <f>IF('Placement régulier'!$B$19=A30,1)</f>
        <v>0</v>
      </c>
      <c r="I30" s="94" t="b">
        <f>IF('Placement régulier'!$B$20=A30,1)</f>
        <v>0</v>
      </c>
      <c r="J30" s="94" t="b">
        <f>IF('Placement régulier'!$B$21=A30,1)</f>
        <v>0</v>
      </c>
      <c r="K30" s="95" t="b">
        <f>IF('Placement régulier'!$B$22=A30,1)</f>
        <v>0</v>
      </c>
      <c r="M30" s="93" t="b">
        <f>IF('Placement régulier'!$D$18=A30,1)</f>
        <v>0</v>
      </c>
      <c r="N30" s="94" t="b">
        <f>IF('Placement régulier'!$D$19=A30,1)</f>
        <v>0</v>
      </c>
      <c r="O30" s="94" t="b">
        <f>IF('Placement régulier'!$D$20=A30,1)</f>
        <v>0</v>
      </c>
      <c r="P30" s="94" t="b">
        <f>IF('Placement régulier'!$D$21=A30,1)</f>
        <v>0</v>
      </c>
      <c r="Q30" s="95" t="b">
        <f>IF('Placement régulier'!$D$22=A30,1)</f>
        <v>0</v>
      </c>
      <c r="S30" s="93" t="b">
        <f>IF('Placement régulier'!$F$18=A30,1)</f>
        <v>0</v>
      </c>
      <c r="T30" s="94" t="b">
        <f>IF('Placement régulier'!$F$19=A30,1)</f>
        <v>0</v>
      </c>
      <c r="U30" s="94" t="b">
        <f>IF('Placement régulier'!$F$20=A30,1)</f>
        <v>0</v>
      </c>
      <c r="V30" s="94" t="b">
        <f>IF('Placement régulier'!$F$21=A30,1)</f>
        <v>0</v>
      </c>
      <c r="W30" s="95" t="b">
        <f>IF('Placement régulier'!$F$22=A30,1)</f>
        <v>0</v>
      </c>
    </row>
    <row r="31" spans="1:23" ht="12.5" x14ac:dyDescent="0.25">
      <c r="A31" s="11" t="s">
        <v>45</v>
      </c>
      <c r="B31" s="99">
        <v>0.7</v>
      </c>
      <c r="C31" s="67">
        <f t="shared" si="3"/>
        <v>0</v>
      </c>
      <c r="D31" s="67">
        <f t="shared" si="4"/>
        <v>0</v>
      </c>
      <c r="E31" s="67">
        <f t="shared" si="5"/>
        <v>0</v>
      </c>
      <c r="F31" s="1"/>
      <c r="G31" s="93" t="b">
        <f>IF('Placement régulier'!$B$18=A31,1)</f>
        <v>0</v>
      </c>
      <c r="H31" s="94" t="b">
        <f>IF('Placement régulier'!$B$19=A31,1)</f>
        <v>0</v>
      </c>
      <c r="I31" s="94" t="b">
        <f>IF('Placement régulier'!$B$20=A31,1)</f>
        <v>0</v>
      </c>
      <c r="J31" s="94" t="b">
        <f>IF('Placement régulier'!$B$21=A31,1)</f>
        <v>0</v>
      </c>
      <c r="K31" s="95" t="b">
        <f>IF('Placement régulier'!$B$22=A31,1)</f>
        <v>0</v>
      </c>
      <c r="M31" s="93" t="b">
        <f>IF('Placement régulier'!$D$18=A31,1)</f>
        <v>0</v>
      </c>
      <c r="N31" s="94" t="b">
        <f>IF('Placement régulier'!$D$19=A31,1)</f>
        <v>0</v>
      </c>
      <c r="O31" s="94" t="b">
        <f>IF('Placement régulier'!$D$20=A31,1)</f>
        <v>0</v>
      </c>
      <c r="P31" s="94" t="b">
        <f>IF('Placement régulier'!$D$21=A31,1)</f>
        <v>0</v>
      </c>
      <c r="Q31" s="95" t="b">
        <f>IF('Placement régulier'!$D$22=A31,1)</f>
        <v>0</v>
      </c>
      <c r="S31" s="93" t="b">
        <f>IF('Placement régulier'!$F$18=A31,1)</f>
        <v>0</v>
      </c>
      <c r="T31" s="94" t="b">
        <f>IF('Placement régulier'!$F$19=A31,1)</f>
        <v>0</v>
      </c>
      <c r="U31" s="94" t="b">
        <f>IF('Placement régulier'!$F$20=A31,1)</f>
        <v>0</v>
      </c>
      <c r="V31" s="94" t="b">
        <f>IF('Placement régulier'!$F$21=A31,1)</f>
        <v>0</v>
      </c>
      <c r="W31" s="95" t="b">
        <f>IF('Placement régulier'!$F$22=A31,1)</f>
        <v>0</v>
      </c>
    </row>
    <row r="32" spans="1:23" ht="12.5" x14ac:dyDescent="0.25">
      <c r="A32" s="11" t="s">
        <v>46</v>
      </c>
      <c r="B32" s="99">
        <v>0.7</v>
      </c>
      <c r="C32" s="67">
        <f t="shared" si="3"/>
        <v>0</v>
      </c>
      <c r="D32" s="67">
        <f t="shared" si="4"/>
        <v>0</v>
      </c>
      <c r="E32" s="67">
        <f t="shared" si="5"/>
        <v>0</v>
      </c>
      <c r="F32" s="1"/>
      <c r="G32" s="93" t="b">
        <f>IF('Placement régulier'!$B$18=A32,1)</f>
        <v>0</v>
      </c>
      <c r="H32" s="94" t="b">
        <f>IF('Placement régulier'!$B$19=A32,1)</f>
        <v>0</v>
      </c>
      <c r="I32" s="94" t="b">
        <f>IF('Placement régulier'!$B$20=A32,1)</f>
        <v>0</v>
      </c>
      <c r="J32" s="94" t="b">
        <f>IF('Placement régulier'!$B$21=A32,1)</f>
        <v>0</v>
      </c>
      <c r="K32" s="95" t="b">
        <f>IF('Placement régulier'!$B$22=A32,1)</f>
        <v>0</v>
      </c>
      <c r="M32" s="93" t="b">
        <f>IF('Placement régulier'!$D$18=A32,1)</f>
        <v>0</v>
      </c>
      <c r="N32" s="94" t="b">
        <f>IF('Placement régulier'!$D$19=A32,1)</f>
        <v>0</v>
      </c>
      <c r="O32" s="94" t="b">
        <f>IF('Placement régulier'!$D$20=A32,1)</f>
        <v>0</v>
      </c>
      <c r="P32" s="94" t="b">
        <f>IF('Placement régulier'!$D$21=A32,1)</f>
        <v>0</v>
      </c>
      <c r="Q32" s="95" t="b">
        <f>IF('Placement régulier'!$D$22=A32,1)</f>
        <v>0</v>
      </c>
      <c r="S32" s="93" t="b">
        <f>IF('Placement régulier'!$F$18=A32,1)</f>
        <v>0</v>
      </c>
      <c r="T32" s="94" t="b">
        <f>IF('Placement régulier'!$F$19=A32,1)</f>
        <v>0</v>
      </c>
      <c r="U32" s="94" t="b">
        <f>IF('Placement régulier'!$F$20=A32,1)</f>
        <v>0</v>
      </c>
      <c r="V32" s="94" t="b">
        <f>IF('Placement régulier'!$F$21=A32,1)</f>
        <v>0</v>
      </c>
      <c r="W32" s="95" t="b">
        <f>IF('Placement régulier'!$F$22=A32,1)</f>
        <v>0</v>
      </c>
    </row>
    <row r="33" spans="1:23" ht="12.5" x14ac:dyDescent="0.25">
      <c r="A33" s="11" t="s">
        <v>47</v>
      </c>
      <c r="B33" s="99">
        <v>0.7</v>
      </c>
      <c r="C33" s="67">
        <f t="shared" si="3"/>
        <v>0</v>
      </c>
      <c r="D33" s="67">
        <f t="shared" si="4"/>
        <v>0</v>
      </c>
      <c r="E33" s="67">
        <f t="shared" si="5"/>
        <v>0</v>
      </c>
      <c r="F33" s="1"/>
      <c r="G33" s="93" t="b">
        <f>IF('Placement régulier'!$B$18=A33,1)</f>
        <v>0</v>
      </c>
      <c r="H33" s="94" t="b">
        <f>IF('Placement régulier'!$B$19=A33,1)</f>
        <v>0</v>
      </c>
      <c r="I33" s="94" t="b">
        <f>IF('Placement régulier'!$B$20=A33,1)</f>
        <v>0</v>
      </c>
      <c r="J33" s="94" t="b">
        <f>IF('Placement régulier'!$B$21=A33,1)</f>
        <v>0</v>
      </c>
      <c r="K33" s="95" t="b">
        <f>IF('Placement régulier'!$B$22=A33,1)</f>
        <v>0</v>
      </c>
      <c r="M33" s="93" t="b">
        <f>IF('Placement régulier'!$D$18=A33,1)</f>
        <v>0</v>
      </c>
      <c r="N33" s="94" t="b">
        <f>IF('Placement régulier'!$D$19=A33,1)</f>
        <v>0</v>
      </c>
      <c r="O33" s="94" t="b">
        <f>IF('Placement régulier'!$D$20=A33,1)</f>
        <v>0</v>
      </c>
      <c r="P33" s="94" t="b">
        <f>IF('Placement régulier'!$D$21=A33,1)</f>
        <v>0</v>
      </c>
      <c r="Q33" s="95" t="b">
        <f>IF('Placement régulier'!$D$22=A33,1)</f>
        <v>0</v>
      </c>
      <c r="S33" s="93" t="b">
        <f>IF('Placement régulier'!$F$18=A33,1)</f>
        <v>0</v>
      </c>
      <c r="T33" s="94" t="b">
        <f>IF('Placement régulier'!$F$19=A33,1)</f>
        <v>0</v>
      </c>
      <c r="U33" s="94" t="b">
        <f>IF('Placement régulier'!$F$20=A33,1)</f>
        <v>0</v>
      </c>
      <c r="V33" s="94" t="b">
        <f>IF('Placement régulier'!$F$21=A33,1)</f>
        <v>0</v>
      </c>
      <c r="W33" s="95" t="b">
        <f>IF('Placement régulier'!$F$22=A33,1)</f>
        <v>0</v>
      </c>
    </row>
    <row r="34" spans="1:23" ht="12.5" x14ac:dyDescent="0.25">
      <c r="A34" s="11" t="s">
        <v>48</v>
      </c>
      <c r="B34" s="99">
        <v>0.7</v>
      </c>
      <c r="C34" s="67">
        <f>SUM(G34:K34)</f>
        <v>0</v>
      </c>
      <c r="D34" s="67">
        <f t="shared" si="4"/>
        <v>0</v>
      </c>
      <c r="E34" s="67">
        <f t="shared" si="5"/>
        <v>0</v>
      </c>
      <c r="F34" s="1"/>
      <c r="G34" s="93" t="b">
        <f>IF('Placement régulier'!$B$18=A34,1)</f>
        <v>0</v>
      </c>
      <c r="H34" s="94" t="b">
        <f>IF('Placement régulier'!$B$19=A34,1)</f>
        <v>0</v>
      </c>
      <c r="I34" s="94" t="b">
        <f>IF('Placement régulier'!$B$20=A34,1)</f>
        <v>0</v>
      </c>
      <c r="J34" s="94" t="b">
        <f>IF('Placement régulier'!$B$21=A34,1)</f>
        <v>0</v>
      </c>
      <c r="K34" s="95" t="b">
        <f>IF('Placement régulier'!$B$22=A34,1)</f>
        <v>0</v>
      </c>
      <c r="M34" s="93" t="b">
        <f>IF('Placement régulier'!$D$18=A34,1)</f>
        <v>0</v>
      </c>
      <c r="N34" s="94" t="b">
        <f>IF('Placement régulier'!$D$19=A34,1)</f>
        <v>0</v>
      </c>
      <c r="O34" s="94" t="b">
        <f>IF('Placement régulier'!$D$20=A34,1)</f>
        <v>0</v>
      </c>
      <c r="P34" s="94" t="b">
        <f>IF('Placement régulier'!$D$21=A34,1)</f>
        <v>0</v>
      </c>
      <c r="Q34" s="95" t="b">
        <f>IF('Placement régulier'!$D$22=A34,1)</f>
        <v>0</v>
      </c>
      <c r="S34" s="93" t="b">
        <f>IF('Placement régulier'!$F$18=A34,1)</f>
        <v>0</v>
      </c>
      <c r="T34" s="94" t="b">
        <f>IF('Placement régulier'!$F$19=A34,1)</f>
        <v>0</v>
      </c>
      <c r="U34" s="94" t="b">
        <f>IF('Placement régulier'!$F$20=A34,1)</f>
        <v>0</v>
      </c>
      <c r="V34" s="94" t="b">
        <f>IF('Placement régulier'!$F$21=A34,1)</f>
        <v>0</v>
      </c>
      <c r="W34" s="95" t="b">
        <f>IF('Placement régulier'!$F$22=A34,1)</f>
        <v>0</v>
      </c>
    </row>
    <row r="35" spans="1:23" ht="12.5" x14ac:dyDescent="0.25">
      <c r="A35" s="100" t="s">
        <v>49</v>
      </c>
      <c r="B35" s="101">
        <v>0.7</v>
      </c>
      <c r="C35" s="67">
        <f t="shared" si="3"/>
        <v>0</v>
      </c>
      <c r="D35" s="67">
        <f t="shared" si="4"/>
        <v>0</v>
      </c>
      <c r="E35" s="67">
        <f t="shared" si="5"/>
        <v>0</v>
      </c>
      <c r="F35" s="1"/>
      <c r="G35" s="93" t="b">
        <f>IF('Placement régulier'!$B$18=A35,1)</f>
        <v>0</v>
      </c>
      <c r="H35" s="94" t="b">
        <f>IF('Placement régulier'!$B$19=A35,1)</f>
        <v>0</v>
      </c>
      <c r="I35" s="94" t="b">
        <f>IF('Placement régulier'!$B$20=A35,1)</f>
        <v>0</v>
      </c>
      <c r="J35" s="94" t="b">
        <f>IF('Placement régulier'!$B$21=A35,1)</f>
        <v>0</v>
      </c>
      <c r="K35" s="95" t="b">
        <f>IF('Placement régulier'!$B$22=A35,1)</f>
        <v>0</v>
      </c>
      <c r="M35" s="93" t="b">
        <f>IF('Placement régulier'!$D$18=A35,1)</f>
        <v>0</v>
      </c>
      <c r="N35" s="94" t="b">
        <f>IF('Placement régulier'!$D$19=A35,1)</f>
        <v>0</v>
      </c>
      <c r="O35" s="94" t="b">
        <f>IF('Placement régulier'!$D$20=A35,1)</f>
        <v>0</v>
      </c>
      <c r="P35" s="94" t="b">
        <f>IF('Placement régulier'!$D$21=A35,1)</f>
        <v>0</v>
      </c>
      <c r="Q35" s="95" t="b">
        <f>IF('Placement régulier'!$D$22=A35,1)</f>
        <v>0</v>
      </c>
      <c r="S35" s="93" t="b">
        <f>IF('Placement régulier'!$F$18=A35,1)</f>
        <v>0</v>
      </c>
      <c r="T35" s="94" t="b">
        <f>IF('Placement régulier'!$F$19=A35,1)</f>
        <v>0</v>
      </c>
      <c r="U35" s="94" t="b">
        <f>IF('Placement régulier'!$F$20=A35,1)</f>
        <v>0</v>
      </c>
      <c r="V35" s="94" t="b">
        <f>IF('Placement régulier'!$F$21=A35,1)</f>
        <v>0</v>
      </c>
      <c r="W35" s="95" t="b">
        <f>IF('Placement régulier'!$F$22=A35,1)</f>
        <v>0</v>
      </c>
    </row>
    <row r="36" spans="1:23" ht="12.5" x14ac:dyDescent="0.25">
      <c r="A36" s="11" t="s">
        <v>50</v>
      </c>
      <c r="B36" s="99">
        <v>0.9</v>
      </c>
      <c r="C36" s="67">
        <f t="shared" si="3"/>
        <v>0</v>
      </c>
      <c r="D36" s="67">
        <f t="shared" si="4"/>
        <v>0</v>
      </c>
      <c r="E36" s="67">
        <f t="shared" si="5"/>
        <v>0</v>
      </c>
      <c r="F36" s="1"/>
      <c r="G36" s="93" t="b">
        <f>IF('Placement régulier'!$B$18=A36,1)</f>
        <v>0</v>
      </c>
      <c r="H36" s="94" t="b">
        <f>IF('Placement régulier'!$B$19=A36,1)</f>
        <v>0</v>
      </c>
      <c r="I36" s="94" t="b">
        <f>IF('Placement régulier'!$B$20=A36,1)</f>
        <v>0</v>
      </c>
      <c r="J36" s="94" t="b">
        <f>IF('Placement régulier'!$B$21=A36,1)</f>
        <v>0</v>
      </c>
      <c r="K36" s="95" t="b">
        <f>IF('Placement régulier'!$B$22=A36,1)</f>
        <v>0</v>
      </c>
      <c r="M36" s="93" t="b">
        <f>IF('Placement régulier'!$D$18=A36,1)</f>
        <v>0</v>
      </c>
      <c r="N36" s="94" t="b">
        <f>IF('Placement régulier'!$D$19=A36,1)</f>
        <v>0</v>
      </c>
      <c r="O36" s="94" t="b">
        <f>IF('Placement régulier'!$D$20=A36,1)</f>
        <v>0</v>
      </c>
      <c r="P36" s="94" t="b">
        <f>IF('Placement régulier'!$D$21=A36,1)</f>
        <v>0</v>
      </c>
      <c r="Q36" s="95" t="b">
        <f>IF('Placement régulier'!$D$22=A36,1)</f>
        <v>0</v>
      </c>
      <c r="S36" s="93" t="b">
        <f>IF('Placement régulier'!$F$18=A36,1)</f>
        <v>0</v>
      </c>
      <c r="T36" s="94" t="b">
        <f>IF('Placement régulier'!$F$19=A36,1)</f>
        <v>0</v>
      </c>
      <c r="U36" s="94" t="b">
        <f>IF('Placement régulier'!$F$20=A36,1)</f>
        <v>0</v>
      </c>
      <c r="V36" s="94" t="b">
        <f>IF('Placement régulier'!$F$21=A36,1)</f>
        <v>0</v>
      </c>
      <c r="W36" s="95" t="b">
        <f>IF('Placement régulier'!$F$22=A36,1)</f>
        <v>0</v>
      </c>
    </row>
    <row r="37" spans="1:23" ht="12.5" x14ac:dyDescent="0.25">
      <c r="A37" s="11" t="s">
        <v>10</v>
      </c>
      <c r="B37" s="99">
        <v>0.9</v>
      </c>
      <c r="C37" s="67">
        <f t="shared" si="3"/>
        <v>0</v>
      </c>
      <c r="D37" s="67">
        <f t="shared" si="4"/>
        <v>0</v>
      </c>
      <c r="E37" s="67">
        <f t="shared" si="5"/>
        <v>0</v>
      </c>
      <c r="F37" s="1"/>
      <c r="G37" s="93" t="b">
        <f>IF('Placement régulier'!$B$18=A37,1)</f>
        <v>0</v>
      </c>
      <c r="H37" s="94" t="b">
        <f>IF('Placement régulier'!$B$19=A37,1)</f>
        <v>0</v>
      </c>
      <c r="I37" s="94" t="b">
        <f>IF('Placement régulier'!$B$20=A37,1)</f>
        <v>0</v>
      </c>
      <c r="J37" s="94" t="b">
        <f>IF('Placement régulier'!$B$21=A37,1)</f>
        <v>0</v>
      </c>
      <c r="K37" s="95" t="b">
        <f>IF('Placement régulier'!$B$22=A37,1)</f>
        <v>0</v>
      </c>
      <c r="M37" s="93" t="b">
        <f>IF('Placement régulier'!$D$18=A37,1)</f>
        <v>0</v>
      </c>
      <c r="N37" s="94" t="b">
        <f>IF('Placement régulier'!$D$19=A37,1)</f>
        <v>0</v>
      </c>
      <c r="O37" s="94" t="b">
        <f>IF('Placement régulier'!$D$20=A37,1)</f>
        <v>0</v>
      </c>
      <c r="P37" s="94" t="b">
        <f>IF('Placement régulier'!$D$21=A37,1)</f>
        <v>0</v>
      </c>
      <c r="Q37" s="95" t="b">
        <f>IF('Placement régulier'!$D$22=A37,1)</f>
        <v>0</v>
      </c>
      <c r="S37" s="93" t="b">
        <f>IF('Placement régulier'!$F$18=A37,1)</f>
        <v>0</v>
      </c>
      <c r="T37" s="94" t="b">
        <f>IF('Placement régulier'!$F$19=A37,1)</f>
        <v>0</v>
      </c>
      <c r="U37" s="94" t="b">
        <f>IF('Placement régulier'!$F$20=A37,1)</f>
        <v>0</v>
      </c>
      <c r="V37" s="94" t="b">
        <f>IF('Placement régulier'!$F$21=A37,1)</f>
        <v>0</v>
      </c>
      <c r="W37" s="95" t="b">
        <f>IF('Placement régulier'!$F$22=A37,1)</f>
        <v>0</v>
      </c>
    </row>
    <row r="38" spans="1:23" ht="12.5" x14ac:dyDescent="0.25">
      <c r="A38" s="11" t="s">
        <v>51</v>
      </c>
      <c r="B38" s="99">
        <v>0.9</v>
      </c>
      <c r="C38" s="67">
        <f t="shared" si="3"/>
        <v>0</v>
      </c>
      <c r="D38" s="67">
        <f t="shared" si="4"/>
        <v>0</v>
      </c>
      <c r="E38" s="67">
        <f t="shared" si="5"/>
        <v>0</v>
      </c>
      <c r="F38" s="1"/>
      <c r="G38" s="93" t="b">
        <f>IF('Placement régulier'!$B$18=A38,1)</f>
        <v>0</v>
      </c>
      <c r="H38" s="94" t="b">
        <f>IF('Placement régulier'!$B$19=A38,1)</f>
        <v>0</v>
      </c>
      <c r="I38" s="94" t="b">
        <f>IF('Placement régulier'!$B$20=A38,1)</f>
        <v>0</v>
      </c>
      <c r="J38" s="94" t="b">
        <f>IF('Placement régulier'!$B$21=A38,1)</f>
        <v>0</v>
      </c>
      <c r="K38" s="95" t="b">
        <f>IF('Placement régulier'!$B$22=A38,1)</f>
        <v>0</v>
      </c>
      <c r="M38" s="93" t="b">
        <f>IF('Placement régulier'!$D$18=A38,1)</f>
        <v>0</v>
      </c>
      <c r="N38" s="94" t="b">
        <f>IF('Placement régulier'!$D$19=A38,1)</f>
        <v>0</v>
      </c>
      <c r="O38" s="94" t="b">
        <f>IF('Placement régulier'!$D$20=A38,1)</f>
        <v>0</v>
      </c>
      <c r="P38" s="94" t="b">
        <f>IF('Placement régulier'!$D$21=A38,1)</f>
        <v>0</v>
      </c>
      <c r="Q38" s="95" t="b">
        <f>IF('Placement régulier'!$D$22=A38,1)</f>
        <v>0</v>
      </c>
      <c r="S38" s="93" t="b">
        <f>IF('Placement régulier'!$F$18=A38,1)</f>
        <v>0</v>
      </c>
      <c r="T38" s="94" t="b">
        <f>IF('Placement régulier'!$F$19=A38,1)</f>
        <v>0</v>
      </c>
      <c r="U38" s="94" t="b">
        <f>IF('Placement régulier'!$F$20=A38,1)</f>
        <v>0</v>
      </c>
      <c r="V38" s="94" t="b">
        <f>IF('Placement régulier'!$F$21=A38,1)</f>
        <v>0</v>
      </c>
      <c r="W38" s="95" t="b">
        <f>IF('Placement régulier'!$F$22=A38,1)</f>
        <v>0</v>
      </c>
    </row>
    <row r="39" spans="1:23" ht="12.5" x14ac:dyDescent="0.25">
      <c r="A39" s="11" t="s">
        <v>52</v>
      </c>
      <c r="B39" s="99">
        <v>0.9</v>
      </c>
      <c r="C39" s="67">
        <f t="shared" si="3"/>
        <v>0</v>
      </c>
      <c r="D39" s="67">
        <f t="shared" si="4"/>
        <v>0</v>
      </c>
      <c r="E39" s="67">
        <f t="shared" si="5"/>
        <v>0</v>
      </c>
      <c r="F39" s="1"/>
      <c r="G39" s="93" t="b">
        <f>IF('Placement régulier'!$B$18=A39,1)</f>
        <v>0</v>
      </c>
      <c r="H39" s="94" t="b">
        <f>IF('Placement régulier'!$B$19=A39,1)</f>
        <v>0</v>
      </c>
      <c r="I39" s="94" t="b">
        <f>IF('Placement régulier'!$B$20=A39,1)</f>
        <v>0</v>
      </c>
      <c r="J39" s="94" t="b">
        <f>IF('Placement régulier'!$B$21=A39,1)</f>
        <v>0</v>
      </c>
      <c r="K39" s="95" t="b">
        <f>IF('Placement régulier'!$B$22=A39,1)</f>
        <v>0</v>
      </c>
      <c r="M39" s="93" t="b">
        <f>IF('Placement régulier'!$D$18=A39,1)</f>
        <v>0</v>
      </c>
      <c r="N39" s="94" t="b">
        <f>IF('Placement régulier'!$D$19=A39,1)</f>
        <v>0</v>
      </c>
      <c r="O39" s="94" t="b">
        <f>IF('Placement régulier'!$D$20=A39,1)</f>
        <v>0</v>
      </c>
      <c r="P39" s="94" t="b">
        <f>IF('Placement régulier'!$D$21=A39,1)</f>
        <v>0</v>
      </c>
      <c r="Q39" s="95" t="b">
        <f>IF('Placement régulier'!$D$22=A39,1)</f>
        <v>0</v>
      </c>
      <c r="S39" s="93" t="b">
        <f>IF('Placement régulier'!$F$18=A39,1)</f>
        <v>0</v>
      </c>
      <c r="T39" s="94" t="b">
        <f>IF('Placement régulier'!$F$19=A39,1)</f>
        <v>0</v>
      </c>
      <c r="U39" s="94" t="b">
        <f>IF('Placement régulier'!$F$20=A39,1)</f>
        <v>0</v>
      </c>
      <c r="V39" s="94" t="b">
        <f>IF('Placement régulier'!$F$21=A39,1)</f>
        <v>0</v>
      </c>
      <c r="W39" s="95" t="b">
        <f>IF('Placement régulier'!$F$22=A39,1)</f>
        <v>0</v>
      </c>
    </row>
    <row r="40" spans="1:23" ht="12.5" x14ac:dyDescent="0.25">
      <c r="A40" s="100" t="s">
        <v>53</v>
      </c>
      <c r="B40" s="101">
        <v>0.9</v>
      </c>
      <c r="C40" s="67">
        <f t="shared" si="3"/>
        <v>0</v>
      </c>
      <c r="D40" s="67">
        <f t="shared" si="4"/>
        <v>0</v>
      </c>
      <c r="E40" s="67">
        <f t="shared" si="5"/>
        <v>0</v>
      </c>
      <c r="F40" s="1"/>
      <c r="G40" s="93" t="b">
        <f>IF('Placement régulier'!$B$18=A40,1)</f>
        <v>0</v>
      </c>
      <c r="H40" s="94" t="b">
        <f>IF('Placement régulier'!$B$19=A40,1)</f>
        <v>0</v>
      </c>
      <c r="I40" s="94" t="b">
        <f>IF('Placement régulier'!$B$20=A40,1)</f>
        <v>0</v>
      </c>
      <c r="J40" s="94" t="b">
        <f>IF('Placement régulier'!$B$21=A40,1)</f>
        <v>0</v>
      </c>
      <c r="K40" s="95" t="b">
        <f>IF('Placement régulier'!$B$22=A40,1)</f>
        <v>0</v>
      </c>
      <c r="M40" s="93" t="b">
        <f>IF('Placement régulier'!$D$18=A40,1)</f>
        <v>0</v>
      </c>
      <c r="N40" s="94" t="b">
        <f>IF('Placement régulier'!$D$19=A40,1)</f>
        <v>0</v>
      </c>
      <c r="O40" s="94" t="b">
        <f>IF('Placement régulier'!$D$20=A40,1)</f>
        <v>0</v>
      </c>
      <c r="P40" s="94" t="b">
        <f>IF('Placement régulier'!$D$21=A40,1)</f>
        <v>0</v>
      </c>
      <c r="Q40" s="95" t="b">
        <f>IF('Placement régulier'!$D$22=A40,1)</f>
        <v>0</v>
      </c>
      <c r="S40" s="93" t="b">
        <f>IF('Placement régulier'!$F$18=A40,1)</f>
        <v>0</v>
      </c>
      <c r="T40" s="94" t="b">
        <f>IF('Placement régulier'!$F$19=A40,1)</f>
        <v>0</v>
      </c>
      <c r="U40" s="94" t="b">
        <f>IF('Placement régulier'!$F$20=A40,1)</f>
        <v>0</v>
      </c>
      <c r="V40" s="94" t="b">
        <f>IF('Placement régulier'!$F$21=A40,1)</f>
        <v>0</v>
      </c>
      <c r="W40" s="95" t="b">
        <f>IF('Placement régulier'!$F$22=A40,1)</f>
        <v>0</v>
      </c>
    </row>
    <row r="41" spans="1:23" ht="13" thickBot="1" x14ac:dyDescent="0.3">
      <c r="A41" s="11" t="s">
        <v>54</v>
      </c>
      <c r="B41" s="99">
        <v>1</v>
      </c>
      <c r="C41" s="67">
        <f>SUM(G41:K41)</f>
        <v>0</v>
      </c>
      <c r="D41" s="67">
        <f>SUM(M41:Q41)</f>
        <v>0</v>
      </c>
      <c r="E41" s="67">
        <f>SUM(S41:W41)</f>
        <v>0</v>
      </c>
      <c r="F41" s="1"/>
      <c r="G41" s="96" t="b">
        <f>IF('Placement régulier'!$B$18=A41,1)</f>
        <v>0</v>
      </c>
      <c r="H41" s="97" t="b">
        <f>IF('Placement régulier'!$B$19=A41,1)</f>
        <v>0</v>
      </c>
      <c r="I41" s="97" t="b">
        <f>IF('Placement régulier'!$B$20=A41,1)</f>
        <v>0</v>
      </c>
      <c r="J41" s="97" t="b">
        <f>IF('Placement régulier'!$B$21=A41,1)</f>
        <v>0</v>
      </c>
      <c r="K41" s="98" t="b">
        <f>IF('Placement régulier'!$B$22=A41,1)</f>
        <v>0</v>
      </c>
      <c r="M41" s="96" t="b">
        <f>IF('Placement régulier'!$D$18=A41,1)</f>
        <v>0</v>
      </c>
      <c r="N41" s="97" t="b">
        <f>IF('Placement régulier'!$D$19=A41,1)</f>
        <v>0</v>
      </c>
      <c r="O41" s="97" t="b">
        <f>IF('Placement régulier'!$D$20=A41,1)</f>
        <v>0</v>
      </c>
      <c r="P41" s="97" t="b">
        <f>IF('Placement régulier'!$D$21=A41,1)</f>
        <v>0</v>
      </c>
      <c r="Q41" s="98" t="b">
        <f>IF('Placement régulier'!$D$22=A41,1)</f>
        <v>0</v>
      </c>
      <c r="S41" s="96" t="b">
        <f>IF('Placement régulier'!$F$18=A41,1)</f>
        <v>0</v>
      </c>
      <c r="T41" s="97" t="b">
        <f>IF('Placement régulier'!$F$19=A41,1)</f>
        <v>0</v>
      </c>
      <c r="U41" s="97" t="b">
        <f>IF('Placement régulier'!$F$20=A41,1)</f>
        <v>0</v>
      </c>
      <c r="V41" s="97" t="b">
        <f>IF('Placement régulier'!$F$21=A41,1)</f>
        <v>0</v>
      </c>
      <c r="W41" s="98" t="b">
        <f>IF('Placement régulier'!$F$22=A41,1)</f>
        <v>0</v>
      </c>
    </row>
    <row r="42" spans="1:23" ht="12.5" x14ac:dyDescent="0.25">
      <c r="A42" s="2"/>
      <c r="B42"/>
      <c r="C42"/>
      <c r="D42"/>
      <c r="E42"/>
      <c r="F42" s="1"/>
      <c r="G42" s="1"/>
      <c r="H42" s="1"/>
      <c r="I42" s="1"/>
    </row>
    <row r="43" spans="1:23" ht="12.5" x14ac:dyDescent="0.25">
      <c r="A43" s="2"/>
      <c r="B43"/>
      <c r="C43"/>
      <c r="D43"/>
      <c r="E43"/>
      <c r="F43" s="1"/>
      <c r="G43" s="1"/>
      <c r="H43" s="1"/>
      <c r="I43" s="1"/>
    </row>
    <row r="44" spans="1:23" ht="12.5" x14ac:dyDescent="0.25">
      <c r="A44" s="2"/>
      <c r="B44"/>
      <c r="C44"/>
      <c r="D44"/>
      <c r="E44"/>
      <c r="F44" s="1"/>
      <c r="G44" s="1"/>
      <c r="H44" s="1"/>
      <c r="I44" s="1"/>
    </row>
    <row r="45" spans="1:23" ht="12.5" x14ac:dyDescent="0.25">
      <c r="A45" s="2"/>
      <c r="B45"/>
      <c r="C45"/>
      <c r="D45"/>
      <c r="E45"/>
      <c r="F45" s="1"/>
      <c r="G45" s="1"/>
      <c r="H45" s="1"/>
      <c r="I45" s="1"/>
    </row>
    <row r="46" spans="1:23" ht="12.5" x14ac:dyDescent="0.25">
      <c r="A46" s="2"/>
      <c r="B46"/>
      <c r="C46"/>
      <c r="D46"/>
      <c r="E46"/>
      <c r="F46" s="1"/>
      <c r="G46" s="1"/>
      <c r="H46" s="1"/>
      <c r="I46" s="1"/>
    </row>
    <row r="47" spans="1:23" ht="12.5" x14ac:dyDescent="0.25">
      <c r="A47" s="2"/>
      <c r="B47"/>
      <c r="C47"/>
      <c r="D47"/>
      <c r="E47"/>
      <c r="F47" s="1"/>
      <c r="G47" s="1"/>
      <c r="H47" s="1"/>
      <c r="I47" s="1"/>
    </row>
    <row r="48" spans="1:23" ht="13" thickBot="1" x14ac:dyDescent="0.3">
      <c r="A48" s="2"/>
      <c r="B48"/>
      <c r="C48"/>
      <c r="D48"/>
      <c r="E48"/>
      <c r="F48" s="1"/>
      <c r="G48" s="1"/>
      <c r="H48" s="1"/>
      <c r="I48" s="1"/>
    </row>
    <row r="49" spans="1:9" ht="16" thickBot="1" x14ac:dyDescent="0.4">
      <c r="A49" s="35" t="s">
        <v>17</v>
      </c>
      <c r="B49" s="33"/>
      <c r="C49" s="34">
        <f>'Facture Total'!B3</f>
        <v>0</v>
      </c>
      <c r="D49"/>
      <c r="E49" s="64"/>
      <c r="F49" s="1"/>
      <c r="G49" s="1"/>
      <c r="H49" s="1"/>
      <c r="I49" s="1"/>
    </row>
    <row r="50" spans="1:9" ht="12.5" x14ac:dyDescent="0.25">
      <c r="A50" s="2"/>
      <c r="B50"/>
      <c r="C50"/>
      <c r="D50"/>
      <c r="E50" s="64"/>
      <c r="F50" s="64"/>
      <c r="G50" s="1"/>
      <c r="H50"/>
      <c r="I50"/>
    </row>
    <row r="51" spans="1:9" ht="13" x14ac:dyDescent="0.3">
      <c r="A51" s="29" t="s">
        <v>32</v>
      </c>
      <c r="B51"/>
      <c r="C51"/>
      <c r="D51"/>
      <c r="E51"/>
      <c r="F51"/>
      <c r="G51"/>
      <c r="H51"/>
      <c r="I51"/>
    </row>
    <row r="52" spans="1:9" x14ac:dyDescent="0.25">
      <c r="G52" s="65"/>
    </row>
    <row r="55" spans="1:9" x14ac:dyDescent="0.25">
      <c r="E55" s="21"/>
    </row>
    <row r="57" spans="1:9" x14ac:dyDescent="0.25">
      <c r="C57" s="65"/>
    </row>
    <row r="89" spans="1:2" ht="13" hidden="1" x14ac:dyDescent="0.3">
      <c r="A89" s="7" t="s">
        <v>4</v>
      </c>
      <c r="B89" s="11" t="s">
        <v>4</v>
      </c>
    </row>
    <row r="90" spans="1:2" ht="13" hidden="1" x14ac:dyDescent="0.3">
      <c r="A90" s="7" t="s">
        <v>33</v>
      </c>
      <c r="B90" s="11" t="s">
        <v>60</v>
      </c>
    </row>
    <row r="91" spans="1:2" ht="13" hidden="1" x14ac:dyDescent="0.3">
      <c r="A91" s="7" t="s">
        <v>34</v>
      </c>
      <c r="B91" s="11" t="s">
        <v>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8:F8"/>
    <mergeCell ref="A9:F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120B-6F4D-431C-BDB2-CFE9E48A3A61}">
  <sheetPr codeName="Feuil3"/>
  <dimension ref="A4:I21"/>
  <sheetViews>
    <sheetView windowProtection="1" workbookViewId="0">
      <selection activeCell="C3" sqref="C3"/>
    </sheetView>
  </sheetViews>
  <sheetFormatPr baseColWidth="10" defaultRowHeight="12.5" x14ac:dyDescent="0.25"/>
  <cols>
    <col min="1" max="1" width="35.54296875" customWidth="1"/>
    <col min="3" max="3" width="9" customWidth="1"/>
  </cols>
  <sheetData>
    <row r="4" spans="1:9" ht="13" x14ac:dyDescent="0.3">
      <c r="A4" s="7" t="s">
        <v>4</v>
      </c>
      <c r="C4" s="6" t="s">
        <v>14</v>
      </c>
      <c r="D4" s="3"/>
      <c r="E4" s="4"/>
    </row>
    <row r="5" spans="1:9" ht="13" x14ac:dyDescent="0.3">
      <c r="C5" s="26" t="s">
        <v>15</v>
      </c>
      <c r="D5" s="27" t="s">
        <v>1</v>
      </c>
      <c r="E5" s="28" t="s">
        <v>2</v>
      </c>
      <c r="F5" s="5" t="s">
        <v>0</v>
      </c>
      <c r="G5" t="str">
        <f>D5</f>
        <v>Enfant 2</v>
      </c>
      <c r="H5" t="s">
        <v>3</v>
      </c>
    </row>
    <row r="7" spans="1:9" x14ac:dyDescent="0.25">
      <c r="A7" s="11" t="s">
        <v>35</v>
      </c>
      <c r="B7" s="99">
        <v>0.55000000000000004</v>
      </c>
      <c r="C7" s="23" t="b">
        <f>IF('Calculette - revenus parents'!$C$12="A",'Calculette - revenus parents'!C14,IF('Calculette - revenus parents'!C14&gt;0,0))</f>
        <v>0</v>
      </c>
      <c r="D7" s="23" t="b">
        <f>IF('Calculette - revenus parents'!$D$12="A",'Calculette - revenus parents'!D14,IF('Calculette - revenus parents'!D14&gt;0,0))</f>
        <v>0</v>
      </c>
      <c r="E7" s="23" t="b">
        <f>IF('Calculette - revenus parents'!$E$12="A",'Calculette - revenus parents'!E14,IF('Calculette - revenus parents'!E14&gt;0,0))</f>
        <v>0</v>
      </c>
      <c r="F7" s="1">
        <f>('Calculette - revenus parents'!$D$3*Préscolaire!B7)*(4*Préscolaire!C7)</f>
        <v>0</v>
      </c>
      <c r="G7" s="1">
        <f>(('Calculette - revenus parents'!$D$3/100*80)*B7)*(4*Préscolaire!D7)</f>
        <v>0</v>
      </c>
      <c r="H7" s="1">
        <f>(('Calculette - revenus parents'!$D$3/100*50)*B7)*(E7*4)</f>
        <v>0</v>
      </c>
      <c r="I7" s="1"/>
    </row>
    <row r="8" spans="1:9" ht="14.25" customHeight="1" x14ac:dyDescent="0.25">
      <c r="A8" s="11" t="s">
        <v>36</v>
      </c>
      <c r="B8" s="99">
        <v>0.7</v>
      </c>
      <c r="C8" s="23" t="b">
        <f>IF('Calculette - revenus parents'!$C$12="A",'Calculette - revenus parents'!C15,IF('Calculette - revenus parents'!C15&gt;0,0))</f>
        <v>0</v>
      </c>
      <c r="D8" s="23" t="b">
        <f>IF('Calculette - revenus parents'!$D$12="A",'Calculette - revenus parents'!D15,IF('Calculette - revenus parents'!D15&gt;0,0))</f>
        <v>0</v>
      </c>
      <c r="E8" s="23" t="b">
        <f>IF('Calculette - revenus parents'!$E$12="A",'Calculette - revenus parents'!E15,IF('Calculette - revenus parents'!E15&gt;0,0))</f>
        <v>0</v>
      </c>
      <c r="F8" s="1">
        <f>('Calculette - revenus parents'!$D$3*Préscolaire!B8)*(4*Préscolaire!C8)</f>
        <v>0</v>
      </c>
      <c r="G8" s="1">
        <f>(('Calculette - revenus parents'!$D$3/100*80)*B8)*(4*Préscolaire!D8)</f>
        <v>0</v>
      </c>
      <c r="H8" s="1">
        <f>(('Calculette - revenus parents'!$D$3/100*50)*B8)*(E8*4)</f>
        <v>0</v>
      </c>
      <c r="I8" s="1"/>
    </row>
    <row r="9" spans="1:9" x14ac:dyDescent="0.25">
      <c r="A9" s="11" t="s">
        <v>37</v>
      </c>
      <c r="B9" s="99">
        <v>0.9</v>
      </c>
      <c r="C9" s="23" t="b">
        <f>IF('Calculette - revenus parents'!$C$12="A",'Calculette - revenus parents'!C16,IF('Calculette - revenus parents'!C16&gt;0,0))</f>
        <v>0</v>
      </c>
      <c r="D9" s="23" t="b">
        <f>IF('Calculette - revenus parents'!$D$12="A",'Calculette - revenus parents'!D16,IF('Calculette - revenus parents'!D16&gt;0,0))</f>
        <v>0</v>
      </c>
      <c r="E9" s="23" t="b">
        <f>IF('Calculette - revenus parents'!$E$12="A",'Calculette - revenus parents'!E16,IF('Calculette - revenus parents'!E16&gt;0,0))</f>
        <v>0</v>
      </c>
      <c r="F9" s="1">
        <f>('Calculette - revenus parents'!$D$3*Préscolaire!B9)*(4*Préscolaire!C9)</f>
        <v>0</v>
      </c>
      <c r="G9" s="1">
        <f>(('Calculette - revenus parents'!$D$3/100*80)*B9)*(4*Préscolaire!D9)</f>
        <v>0</v>
      </c>
      <c r="H9" s="1">
        <f>(('Calculette - revenus parents'!$D$3/100*50)*B9)*(E9*4)</f>
        <v>0</v>
      </c>
      <c r="I9" s="1"/>
    </row>
    <row r="10" spans="1:9" x14ac:dyDescent="0.25">
      <c r="A10" s="11" t="s">
        <v>38</v>
      </c>
      <c r="B10" s="99">
        <v>1</v>
      </c>
      <c r="C10" s="23" t="b">
        <f>IF('Calculette - revenus parents'!$C$12="A",'Calculette - revenus parents'!C17,IF('Calculette - revenus parents'!C17&gt;0,0))</f>
        <v>0</v>
      </c>
      <c r="D10" s="23" t="b">
        <f>IF('Calculette - revenus parents'!$D$12="A",'Calculette - revenus parents'!D17,IF('Calculette - revenus parents'!D17&gt;0,0))</f>
        <v>0</v>
      </c>
      <c r="E10" s="23" t="b">
        <f>IF('Calculette - revenus parents'!$E$12="A",'Calculette - revenus parents'!E17,IF('Calculette - revenus parents'!E17&gt;0,0))</f>
        <v>0</v>
      </c>
      <c r="F10" s="1">
        <f>('Calculette - revenus parents'!$D$3*Préscolaire!B10)*(4*Préscolaire!C10)</f>
        <v>0</v>
      </c>
      <c r="G10" s="1">
        <f>(('Calculette - revenus parents'!$D$3/100*80)*B10)*(4*Préscolaire!D10)</f>
        <v>0</v>
      </c>
      <c r="H10" s="1">
        <f>(('Calculette - revenus parents'!$D$3/100*50)*B10)*(E10*4)</f>
        <v>0</v>
      </c>
      <c r="I10" s="1"/>
    </row>
    <row r="11" spans="1:9" x14ac:dyDescent="0.25">
      <c r="A11" s="2"/>
      <c r="F11" s="1"/>
      <c r="G11" s="1"/>
      <c r="H11" s="1"/>
      <c r="I11" s="1"/>
    </row>
    <row r="12" spans="1:9" x14ac:dyDescent="0.25">
      <c r="A12" s="2"/>
      <c r="F12" s="1"/>
      <c r="G12" s="1"/>
      <c r="H12" s="1"/>
      <c r="I12" s="1"/>
    </row>
    <row r="13" spans="1:9" x14ac:dyDescent="0.25">
      <c r="A13" s="2"/>
      <c r="F13" s="1">
        <f>SUM(F7:F10)</f>
        <v>0</v>
      </c>
      <c r="G13" s="1">
        <f>SUM(G7:G10)</f>
        <v>0</v>
      </c>
      <c r="H13" s="1">
        <f>SUM(H7:H10)</f>
        <v>0</v>
      </c>
      <c r="I13" s="1">
        <f>SUM(F13:H13)</f>
        <v>0</v>
      </c>
    </row>
    <row r="14" spans="1:9" x14ac:dyDescent="0.25">
      <c r="A14" s="2"/>
    </row>
    <row r="15" spans="1:9" ht="13" x14ac:dyDescent="0.3">
      <c r="A15" s="29" t="s">
        <v>16</v>
      </c>
    </row>
    <row r="16" spans="1:9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7AA1-D9A9-4243-B41F-423F40511812}">
  <sheetPr codeName="Feuil4"/>
  <dimension ref="A1:R39"/>
  <sheetViews>
    <sheetView windowProtection="1" topLeftCell="A3" workbookViewId="0">
      <selection activeCell="C3" sqref="C3"/>
    </sheetView>
  </sheetViews>
  <sheetFormatPr baseColWidth="10" defaultRowHeight="12.5" x14ac:dyDescent="0.25"/>
  <cols>
    <col min="1" max="1" width="38.26953125" customWidth="1"/>
    <col min="3" max="3" width="9" customWidth="1"/>
    <col min="13" max="13" width="13" bestFit="1" customWidth="1"/>
    <col min="21" max="21" width="11.453125" customWidth="1"/>
  </cols>
  <sheetData>
    <row r="1" spans="1:18" ht="15.5" x14ac:dyDescent="0.35">
      <c r="J1" s="12"/>
      <c r="K1" s="8"/>
      <c r="L1" s="13"/>
      <c r="M1" s="17"/>
      <c r="N1" s="17"/>
      <c r="O1" s="17"/>
      <c r="P1" s="5"/>
      <c r="Q1" s="18"/>
      <c r="R1" s="18"/>
    </row>
    <row r="2" spans="1:18" ht="17.25" customHeight="1" x14ac:dyDescent="0.35">
      <c r="J2" s="15"/>
      <c r="K2" s="8"/>
      <c r="L2" s="13"/>
      <c r="M2" s="13"/>
      <c r="N2" s="13"/>
      <c r="O2" s="13"/>
      <c r="P2" s="14"/>
    </row>
    <row r="3" spans="1:18" ht="27" customHeight="1" x14ac:dyDescent="0.35">
      <c r="J3" s="16"/>
      <c r="K3" s="8"/>
      <c r="L3" s="13"/>
      <c r="M3" s="12"/>
      <c r="N3" s="12"/>
      <c r="O3" s="12"/>
      <c r="P3" s="14"/>
    </row>
    <row r="4" spans="1:18" ht="13" x14ac:dyDescent="0.3">
      <c r="A4" s="7" t="s">
        <v>12</v>
      </c>
      <c r="C4" s="6" t="s">
        <v>14</v>
      </c>
      <c r="D4" s="3"/>
      <c r="E4" s="4"/>
      <c r="J4" s="14"/>
      <c r="K4" s="14"/>
      <c r="L4" s="14"/>
      <c r="M4" s="14"/>
      <c r="N4" s="14"/>
      <c r="O4" s="14"/>
      <c r="P4" s="14"/>
    </row>
    <row r="5" spans="1:18" ht="13" x14ac:dyDescent="0.3">
      <c r="C5" s="26" t="s">
        <v>15</v>
      </c>
      <c r="D5" s="27" t="s">
        <v>1</v>
      </c>
      <c r="E5" s="28" t="s">
        <v>2</v>
      </c>
      <c r="F5" s="5" t="s">
        <v>0</v>
      </c>
      <c r="G5" t="str">
        <f>D5</f>
        <v>Enfant 2</v>
      </c>
      <c r="H5" t="s">
        <v>3</v>
      </c>
      <c r="J5" s="14"/>
      <c r="K5" s="14"/>
      <c r="L5" s="14"/>
      <c r="M5" s="14"/>
      <c r="N5" s="14"/>
      <c r="O5" s="14"/>
      <c r="P5" s="14"/>
    </row>
    <row r="7" spans="1:18" x14ac:dyDescent="0.25">
      <c r="A7" s="11" t="s">
        <v>55</v>
      </c>
      <c r="B7" s="99">
        <v>0.2</v>
      </c>
      <c r="C7" s="23" t="b">
        <f>IF('Calculette - revenus parents'!$C$12="B",'Calculette - revenus parents'!C20,IF('Calculette - revenus parents'!C20&gt;0,0))</f>
        <v>0</v>
      </c>
      <c r="D7" s="23" t="b">
        <f>IF('Calculette - revenus parents'!$D$12="B",'Calculette - revenus parents'!D20,IF('Calculette - revenus parents'!D20&gt;0,0))</f>
        <v>0</v>
      </c>
      <c r="E7" s="23" t="b">
        <f>IF('Calculette - revenus parents'!$E$12="B",'Calculette - revenus parents'!E20,IF('Calculette - revenus parents'!E20&gt;0,0))</f>
        <v>0</v>
      </c>
      <c r="F7" s="20">
        <f>('Calculette - revenus parents'!$E$3*'Parascolaire - Para 1'!B7)*('Parascolaire - Para 1'!C7*3.25)</f>
        <v>0</v>
      </c>
      <c r="G7" s="20">
        <f>((('Calculette - revenus parents'!$E$3/100*80)*B7))*(3.25*D7)</f>
        <v>0</v>
      </c>
      <c r="H7" s="20">
        <f>(('Calculette - revenus parents'!$E$3/100*50)*B7)*(3.25*E7)</f>
        <v>0</v>
      </c>
      <c r="I7" s="20"/>
    </row>
    <row r="8" spans="1:18" x14ac:dyDescent="0.25">
      <c r="A8" s="11" t="s">
        <v>59</v>
      </c>
      <c r="B8" s="99">
        <v>0.35</v>
      </c>
      <c r="C8" s="23" t="b">
        <f>IF('Calculette - revenus parents'!$C$12="B",'Calculette - revenus parents'!C21,IF('Calculette - revenus parents'!C21&gt;0,0))</f>
        <v>0</v>
      </c>
      <c r="D8" s="23" t="b">
        <f>IF('Calculette - revenus parents'!$D$12="B",'Calculette - revenus parents'!D21,IF('Calculette - revenus parents'!D21&gt;0,0))</f>
        <v>0</v>
      </c>
      <c r="E8" s="23" t="b">
        <f>IF('Calculette - revenus parents'!$E$12="B",'Calculette - revenus parents'!E21,IF('Calculette - revenus parents'!E21&gt;0,0))</f>
        <v>0</v>
      </c>
      <c r="F8" s="20">
        <f>('Calculette - revenus parents'!$E$3*'Parascolaire - Para 1'!B8)*('Parascolaire - Para 1'!C8*3.25)</f>
        <v>0</v>
      </c>
      <c r="G8" s="20">
        <f>((('Calculette - revenus parents'!$E$3/100*80)*B8))*(3.25*D8)</f>
        <v>0</v>
      </c>
      <c r="H8" s="20">
        <f>(('Calculette - revenus parents'!$E$3/100*50)*B8)*(3.25*E8)</f>
        <v>0</v>
      </c>
      <c r="I8" s="20"/>
    </row>
    <row r="9" spans="1:18" x14ac:dyDescent="0.25">
      <c r="A9" s="11" t="s">
        <v>56</v>
      </c>
      <c r="B9" s="99">
        <v>0.35</v>
      </c>
      <c r="C9" s="23" t="b">
        <f>IF('Calculette - revenus parents'!$C$12="B",'Calculette - revenus parents'!C22,IF('Calculette - revenus parents'!C22&gt;0,0))</f>
        <v>0</v>
      </c>
      <c r="D9" s="23" t="b">
        <f>IF('Calculette - revenus parents'!$D$12="B",'Calculette - revenus parents'!D22,IF('Calculette - revenus parents'!D22&gt;0,0))</f>
        <v>0</v>
      </c>
      <c r="E9" s="23" t="b">
        <f>IF('Calculette - revenus parents'!$E$12="B",'Calculette - revenus parents'!E22,IF('Calculette - revenus parents'!E22&gt;0,0))</f>
        <v>0</v>
      </c>
      <c r="F9" s="20">
        <f>('Calculette - revenus parents'!$E$3*'Parascolaire - Para 1'!B9)*('Parascolaire - Para 1'!C9*3.25)</f>
        <v>0</v>
      </c>
      <c r="G9" s="20">
        <f>((('Calculette - revenus parents'!$E$3/100*80)*B9))*(3.25*D9)</f>
        <v>0</v>
      </c>
      <c r="H9" s="20">
        <f>(('Calculette - revenus parents'!$E$3/100*50)*B9)*(3.25*E9)</f>
        <v>0</v>
      </c>
      <c r="I9" s="20"/>
    </row>
    <row r="10" spans="1:18" x14ac:dyDescent="0.25">
      <c r="A10" s="11" t="s">
        <v>58</v>
      </c>
      <c r="B10" s="99">
        <v>0.25</v>
      </c>
      <c r="C10" s="23" t="b">
        <f>IF('Calculette - revenus parents'!$C$12="B",'Calculette - revenus parents'!C23,IF('Calculette - revenus parents'!C23&gt;0,0))</f>
        <v>0</v>
      </c>
      <c r="D10" s="23" t="b">
        <f>IF('Calculette - revenus parents'!$D$12="B",'Calculette - revenus parents'!D23,IF('Calculette - revenus parents'!D23&gt;0,0))</f>
        <v>0</v>
      </c>
      <c r="E10" s="23" t="b">
        <f>IF('Calculette - revenus parents'!$E$12="B",'Calculette - revenus parents'!E23,IF('Calculette - revenus parents'!E23&gt;0,0))</f>
        <v>0</v>
      </c>
      <c r="F10" s="20">
        <f>('Calculette - revenus parents'!$E$3*'Parascolaire - Para 1'!B10)*('Parascolaire - Para 1'!C10*3.25)</f>
        <v>0</v>
      </c>
      <c r="G10" s="20">
        <f>((('Calculette - revenus parents'!$E$3/100*80)*B10))*(3.25*D10)</f>
        <v>0</v>
      </c>
      <c r="H10" s="20">
        <f>(('Calculette - revenus parents'!$E$3/100*50)*B10)*(3.25*E10)</f>
        <v>0</v>
      </c>
      <c r="I10" s="20"/>
    </row>
    <row r="11" spans="1:18" x14ac:dyDescent="0.25">
      <c r="A11" s="100" t="s">
        <v>57</v>
      </c>
      <c r="B11" s="101">
        <v>0.3</v>
      </c>
      <c r="C11" s="23" t="b">
        <f>IF('Calculette - revenus parents'!$C$12="B",'Calculette - revenus parents'!C24,IF('Calculette - revenus parents'!C24&gt;0,0))</f>
        <v>0</v>
      </c>
      <c r="D11" s="23" t="b">
        <f>IF('Calculette - revenus parents'!$D$12="B",'Calculette - revenus parents'!D24,IF('Calculette - revenus parents'!D24&gt;0,0))</f>
        <v>0</v>
      </c>
      <c r="E11" s="23" t="b">
        <f>IF('Calculette - revenus parents'!$E$12="B",'Calculette - revenus parents'!E24,IF('Calculette - revenus parents'!E24&gt;0,0))</f>
        <v>0</v>
      </c>
      <c r="F11" s="20">
        <f>('Calculette - revenus parents'!$E$3*'Parascolaire - Para 1'!B11)*('Parascolaire - Para 1'!C11*3.25)</f>
        <v>0</v>
      </c>
      <c r="G11" s="20">
        <f>((('Calculette - revenus parents'!$E$3/100*80)*B11))*(3.25*D11)</f>
        <v>0</v>
      </c>
      <c r="H11" s="20">
        <f>(('Calculette - revenus parents'!$E$3/100*50)*B11)*(3.25*E11)</f>
        <v>0</v>
      </c>
      <c r="I11" s="20"/>
    </row>
    <row r="12" spans="1:18" x14ac:dyDescent="0.25">
      <c r="A12" s="11" t="s">
        <v>39</v>
      </c>
      <c r="B12" s="99">
        <v>0.45</v>
      </c>
      <c r="C12" s="23" t="b">
        <f>IF('Calculette - revenus parents'!$C$12="B",'Calculette - revenus parents'!C25,IF('Calculette - revenus parents'!C25&gt;0,0))</f>
        <v>0</v>
      </c>
      <c r="D12" s="23" t="b">
        <f>IF('Calculette - revenus parents'!$D$12="B",'Calculette - revenus parents'!D25,IF('Calculette - revenus parents'!D25&gt;0,0))</f>
        <v>0</v>
      </c>
      <c r="E12" s="23" t="b">
        <f>IF('Calculette - revenus parents'!$E$12="B",'Calculette - revenus parents'!E25,IF('Calculette - revenus parents'!E25&gt;0,0))</f>
        <v>0</v>
      </c>
      <c r="F12" s="20">
        <f>('Calculette - revenus parents'!$E$3*'Parascolaire - Para 1'!B12)*('Parascolaire - Para 1'!C12*3.25)</f>
        <v>0</v>
      </c>
      <c r="G12" s="20">
        <f>((('Calculette - revenus parents'!$E$3/100*80)*B12))*(3.25*D12)</f>
        <v>0</v>
      </c>
      <c r="H12" s="20">
        <f>(('Calculette - revenus parents'!$E$3/100*50)*B12)*(3.25*E12)</f>
        <v>0</v>
      </c>
      <c r="I12" s="20"/>
    </row>
    <row r="13" spans="1:18" x14ac:dyDescent="0.25">
      <c r="A13" s="11" t="s">
        <v>40</v>
      </c>
      <c r="B13" s="99">
        <v>0.5</v>
      </c>
      <c r="C13" s="23" t="b">
        <f>IF('Calculette - revenus parents'!$C$12="B",'Calculette - revenus parents'!C26,IF('Calculette - revenus parents'!C26&gt;0,0))</f>
        <v>0</v>
      </c>
      <c r="D13" s="23" t="b">
        <f>IF('Calculette - revenus parents'!$D$12="B",'Calculette - revenus parents'!D26,IF('Calculette - revenus parents'!D26&gt;0,0))</f>
        <v>0</v>
      </c>
      <c r="E13" s="23" t="b">
        <f>IF('Calculette - revenus parents'!$E$12="B",'Calculette - revenus parents'!E26,IF('Calculette - revenus parents'!E26&gt;0,0))</f>
        <v>0</v>
      </c>
      <c r="F13" s="20">
        <f>('Calculette - revenus parents'!$E$3*'Parascolaire - Para 1'!B13)*('Parascolaire - Para 1'!C13*3.25)</f>
        <v>0</v>
      </c>
      <c r="G13" s="20">
        <f>((('Calculette - revenus parents'!$E$3/100*80)*B13))*(3.25*D13)</f>
        <v>0</v>
      </c>
      <c r="H13" s="20">
        <f>(('Calculette - revenus parents'!$E$3/100*50)*B13)*(3.25*E13)</f>
        <v>0</v>
      </c>
      <c r="I13" s="20"/>
    </row>
    <row r="14" spans="1:18" x14ac:dyDescent="0.25">
      <c r="A14" s="11" t="s">
        <v>41</v>
      </c>
      <c r="B14" s="99">
        <v>0.55000000000000004</v>
      </c>
      <c r="C14" s="23" t="b">
        <f>IF('Calculette - revenus parents'!$C$12="B",'Calculette - revenus parents'!C27,IF('Calculette - revenus parents'!C27&gt;0,0))</f>
        <v>0</v>
      </c>
      <c r="D14" s="23" t="b">
        <f>IF('Calculette - revenus parents'!$D$12="B",'Calculette - revenus parents'!D27,IF('Calculette - revenus parents'!D27&gt;0,0))</f>
        <v>0</v>
      </c>
      <c r="E14" s="23" t="b">
        <f>IF('Calculette - revenus parents'!$E$12="B",'Calculette - revenus parents'!E27,IF('Calculette - revenus parents'!E27&gt;0,0))</f>
        <v>0</v>
      </c>
      <c r="F14" s="20">
        <f>('Calculette - revenus parents'!$E$3*'Parascolaire - Para 1'!B14)*('Parascolaire - Para 1'!C14*3.25)</f>
        <v>0</v>
      </c>
      <c r="G14" s="20">
        <f>((('Calculette - revenus parents'!$E$3/100*80)*B14))*(3.25*D14)</f>
        <v>0</v>
      </c>
      <c r="H14" s="20">
        <f>(('Calculette - revenus parents'!$E$3/100*50)*B14)*(3.25*E14)</f>
        <v>0</v>
      </c>
      <c r="I14" s="20"/>
    </row>
    <row r="15" spans="1:18" x14ac:dyDescent="0.25">
      <c r="A15" s="11" t="s">
        <v>42</v>
      </c>
      <c r="B15" s="99">
        <v>0.6</v>
      </c>
      <c r="C15" s="23" t="b">
        <f>IF('Calculette - revenus parents'!$C$12="B",'Calculette - revenus parents'!C28,IF('Calculette - revenus parents'!C28&gt;0,0))</f>
        <v>0</v>
      </c>
      <c r="D15" s="23" t="b">
        <f>IF('Calculette - revenus parents'!$D$12="B",'Calculette - revenus parents'!D28,IF('Calculette - revenus parents'!D28&gt;0,0))</f>
        <v>0</v>
      </c>
      <c r="E15" s="23" t="b">
        <f>IF('Calculette - revenus parents'!$E$12="B",'Calculette - revenus parents'!E28,IF('Calculette - revenus parents'!E28&gt;0,0))</f>
        <v>0</v>
      </c>
      <c r="F15" s="20">
        <f>('Calculette - revenus parents'!$E$3*'Parascolaire - Para 1'!B15)*('Parascolaire - Para 1'!C15*3.25)</f>
        <v>0</v>
      </c>
      <c r="G15" s="20">
        <f>((('Calculette - revenus parents'!$E$3/100*80)*B15))*(3.25*D15)</f>
        <v>0</v>
      </c>
      <c r="H15" s="20">
        <f>(('Calculette - revenus parents'!$E$3/100*50)*B15)*(3.25*E15)</f>
        <v>0</v>
      </c>
      <c r="I15" s="20"/>
    </row>
    <row r="16" spans="1:18" x14ac:dyDescent="0.25">
      <c r="A16" s="100" t="s">
        <v>43</v>
      </c>
      <c r="B16" s="101">
        <v>0.65</v>
      </c>
      <c r="C16" s="23" t="b">
        <f>IF('Calculette - revenus parents'!$C$12="B",'Calculette - revenus parents'!C29,IF('Calculette - revenus parents'!C29&gt;0,0))</f>
        <v>0</v>
      </c>
      <c r="D16" s="23" t="b">
        <f>IF('Calculette - revenus parents'!$D$12="B",'Calculette - revenus parents'!D29,IF('Calculette - revenus parents'!D29&gt;0,0))</f>
        <v>0</v>
      </c>
      <c r="E16" s="23" t="b">
        <f>IF('Calculette - revenus parents'!$E$12="B",'Calculette - revenus parents'!E29,IF('Calculette - revenus parents'!E29&gt;0,0))</f>
        <v>0</v>
      </c>
      <c r="F16" s="20">
        <f>('Calculette - revenus parents'!$E$3*'Parascolaire - Para 1'!B16)*('Parascolaire - Para 1'!C16*3.25)</f>
        <v>0</v>
      </c>
      <c r="G16" s="20">
        <f>((('Calculette - revenus parents'!$E$3/100*80)*B16))*(3.25*D16)</f>
        <v>0</v>
      </c>
      <c r="H16" s="20">
        <f>(('Calculette - revenus parents'!$E$3/100*50)*B16)*(3.25*E16)</f>
        <v>0</v>
      </c>
      <c r="I16" s="20"/>
    </row>
    <row r="17" spans="1:9" ht="12.75" customHeight="1" x14ac:dyDescent="0.25">
      <c r="A17" s="11" t="s">
        <v>44</v>
      </c>
      <c r="B17" s="99">
        <v>0.7</v>
      </c>
      <c r="C17" s="23" t="b">
        <f>IF('Calculette - revenus parents'!$C$12="B",'Calculette - revenus parents'!C30,IF('Calculette - revenus parents'!C30&gt;0,0))</f>
        <v>0</v>
      </c>
      <c r="D17" s="23" t="b">
        <f>IF('Calculette - revenus parents'!$D$12="B",'Calculette - revenus parents'!D30,IF('Calculette - revenus parents'!D30&gt;0,0))</f>
        <v>0</v>
      </c>
      <c r="E17" s="23" t="b">
        <f>IF('Calculette - revenus parents'!$E$12="B",'Calculette - revenus parents'!E30,IF('Calculette - revenus parents'!E30&gt;0,0))</f>
        <v>0</v>
      </c>
      <c r="F17" s="20">
        <f>('Calculette - revenus parents'!$E$3*'Parascolaire - Para 1'!B17)*('Parascolaire - Para 1'!C17*3.25)</f>
        <v>0</v>
      </c>
      <c r="G17" s="20">
        <f>((('Calculette - revenus parents'!$E$3/100*80)*B17))*(3.25*D17)</f>
        <v>0</v>
      </c>
      <c r="H17" s="20">
        <f>(('Calculette - revenus parents'!$E$3/100*50)*B17)*(3.25*E17)</f>
        <v>0</v>
      </c>
      <c r="I17" s="20"/>
    </row>
    <row r="18" spans="1:9" x14ac:dyDescent="0.25">
      <c r="A18" s="11" t="s">
        <v>45</v>
      </c>
      <c r="B18" s="99">
        <v>0.7</v>
      </c>
      <c r="C18" s="23" t="b">
        <f>IF('Calculette - revenus parents'!$C$12="B",'Calculette - revenus parents'!C31,IF('Calculette - revenus parents'!C31&gt;0,0))</f>
        <v>0</v>
      </c>
      <c r="D18" s="23" t="b">
        <f>IF('Calculette - revenus parents'!$D$12="B",'Calculette - revenus parents'!D31,IF('Calculette - revenus parents'!D31&gt;0,0))</f>
        <v>0</v>
      </c>
      <c r="E18" s="23" t="b">
        <f>IF('Calculette - revenus parents'!$E$12="B",'Calculette - revenus parents'!E31,IF('Calculette - revenus parents'!E31&gt;0,0))</f>
        <v>0</v>
      </c>
      <c r="F18" s="20">
        <f>('Calculette - revenus parents'!$E$3*'Parascolaire - Para 1'!B18)*('Parascolaire - Para 1'!C18*3.25)</f>
        <v>0</v>
      </c>
      <c r="G18" s="20">
        <f>((('Calculette - revenus parents'!$E$3/100*80)*B18))*(3.25*D18)</f>
        <v>0</v>
      </c>
      <c r="H18" s="20">
        <f>(('Calculette - revenus parents'!$E$3/100*50)*B18)*(3.25*E18)</f>
        <v>0</v>
      </c>
      <c r="I18" s="20"/>
    </row>
    <row r="19" spans="1:9" x14ac:dyDescent="0.25">
      <c r="A19" s="11" t="s">
        <v>46</v>
      </c>
      <c r="B19" s="99">
        <v>0.7</v>
      </c>
      <c r="C19" s="23" t="b">
        <f>IF('Calculette - revenus parents'!$C$12="B",'Calculette - revenus parents'!C32,IF('Calculette - revenus parents'!C32&gt;0,0))</f>
        <v>0</v>
      </c>
      <c r="D19" s="23" t="b">
        <f>IF('Calculette - revenus parents'!$D$12="B",'Calculette - revenus parents'!D32,IF('Calculette - revenus parents'!D32&gt;0,0))</f>
        <v>0</v>
      </c>
      <c r="E19" s="23" t="b">
        <f>IF('Calculette - revenus parents'!$E$12="B",'Calculette - revenus parents'!E32,IF('Calculette - revenus parents'!E32&gt;0,0))</f>
        <v>0</v>
      </c>
      <c r="F19" s="20">
        <f>('Calculette - revenus parents'!$E$3*'Parascolaire - Para 1'!B19)*('Parascolaire - Para 1'!C19*3.25)</f>
        <v>0</v>
      </c>
      <c r="G19" s="20">
        <f>((('Calculette - revenus parents'!$E$3/100*80)*B19))*(3.25*D19)</f>
        <v>0</v>
      </c>
      <c r="H19" s="20">
        <f>(('Calculette - revenus parents'!$E$3/100*50)*B19)*(3.25*E19)</f>
        <v>0</v>
      </c>
      <c r="I19" s="20"/>
    </row>
    <row r="20" spans="1:9" x14ac:dyDescent="0.25">
      <c r="A20" s="11" t="s">
        <v>47</v>
      </c>
      <c r="B20" s="99">
        <v>0.7</v>
      </c>
      <c r="C20" s="23" t="b">
        <f>IF('Calculette - revenus parents'!$C$12="B",'Calculette - revenus parents'!C33,IF('Calculette - revenus parents'!C33&gt;0,0))</f>
        <v>0</v>
      </c>
      <c r="D20" s="23" t="b">
        <f>IF('Calculette - revenus parents'!$D$12="B",'Calculette - revenus parents'!D33,IF('Calculette - revenus parents'!D33&gt;0,0))</f>
        <v>0</v>
      </c>
      <c r="E20" s="23" t="b">
        <f>IF('Calculette - revenus parents'!$E$12="B",'Calculette - revenus parents'!E33,IF('Calculette - revenus parents'!E33&gt;0,0))</f>
        <v>0</v>
      </c>
      <c r="F20" s="20">
        <f>('Calculette - revenus parents'!$E$3*'Parascolaire - Para 1'!B20)*('Parascolaire - Para 1'!C20*3.25)</f>
        <v>0</v>
      </c>
      <c r="G20" s="20">
        <f>((('Calculette - revenus parents'!$E$3/100*80)*B20))*(3.25*D20)</f>
        <v>0</v>
      </c>
      <c r="H20" s="20">
        <f>(('Calculette - revenus parents'!$E$3/100*50)*B20)*(3.25*E20)</f>
        <v>0</v>
      </c>
      <c r="I20" s="20"/>
    </row>
    <row r="21" spans="1:9" x14ac:dyDescent="0.25">
      <c r="A21" s="11" t="s">
        <v>48</v>
      </c>
      <c r="B21" s="99">
        <v>0.7</v>
      </c>
      <c r="C21" s="23" t="b">
        <f>IF('Calculette - revenus parents'!$C$12="B",'Calculette - revenus parents'!C34,IF('Calculette - revenus parents'!C34&gt;0,0))</f>
        <v>0</v>
      </c>
      <c r="D21" s="23" t="b">
        <f>IF('Calculette - revenus parents'!$D$12="B",'Calculette - revenus parents'!D34,IF('Calculette - revenus parents'!D34&gt;0,0))</f>
        <v>0</v>
      </c>
      <c r="E21" s="23" t="b">
        <f>IF('Calculette - revenus parents'!$E$12="B",'Calculette - revenus parents'!E34,IF('Calculette - revenus parents'!E34&gt;0,0))</f>
        <v>0</v>
      </c>
      <c r="F21" s="20">
        <f>('Calculette - revenus parents'!$E$3*'Parascolaire - Para 1'!B21)*('Parascolaire - Para 1'!C21*3.25)</f>
        <v>0</v>
      </c>
      <c r="G21" s="20">
        <f>((('Calculette - revenus parents'!$E$3/100*80)*B21))*(3.25*D21)</f>
        <v>0</v>
      </c>
      <c r="H21" s="20">
        <f>(('Calculette - revenus parents'!$E$3/100*50)*B21)*(3.25*E21)</f>
        <v>0</v>
      </c>
      <c r="I21" s="20"/>
    </row>
    <row r="22" spans="1:9" x14ac:dyDescent="0.25">
      <c r="A22" s="100" t="s">
        <v>49</v>
      </c>
      <c r="B22" s="101">
        <v>0.7</v>
      </c>
      <c r="C22" s="23" t="b">
        <f>IF('Calculette - revenus parents'!$C$12="B",'Calculette - revenus parents'!C35,IF('Calculette - revenus parents'!C35&gt;0,0))</f>
        <v>0</v>
      </c>
      <c r="D22" s="23" t="b">
        <f>IF('Calculette - revenus parents'!$D$12="B",'Calculette - revenus parents'!D35,IF('Calculette - revenus parents'!D35&gt;0,0))</f>
        <v>0</v>
      </c>
      <c r="E22" s="23" t="b">
        <f>IF('Calculette - revenus parents'!$E$12="B",'Calculette - revenus parents'!E35,IF('Calculette - revenus parents'!E35&gt;0,0))</f>
        <v>0</v>
      </c>
      <c r="F22" s="20">
        <f>('Calculette - revenus parents'!$E$3*'Parascolaire - Para 1'!B22)*('Parascolaire - Para 1'!C22*3.25)</f>
        <v>0</v>
      </c>
      <c r="G22" s="20">
        <f>((('Calculette - revenus parents'!$E$3/100*80)*B22))*(3.25*D22)</f>
        <v>0</v>
      </c>
      <c r="H22" s="20">
        <f>(('Calculette - revenus parents'!$E$3/100*50)*B22)*(3.25*E22)</f>
        <v>0</v>
      </c>
      <c r="I22" s="20"/>
    </row>
    <row r="23" spans="1:9" x14ac:dyDescent="0.25">
      <c r="A23" s="11" t="s">
        <v>50</v>
      </c>
      <c r="B23" s="99">
        <v>0.9</v>
      </c>
      <c r="C23" s="23" t="b">
        <f>IF('Calculette - revenus parents'!$C$12="B",'Calculette - revenus parents'!C36,IF('Calculette - revenus parents'!C36&gt;0,0))</f>
        <v>0</v>
      </c>
      <c r="D23" s="23" t="b">
        <f>IF('Calculette - revenus parents'!$D$12="B",'Calculette - revenus parents'!D36,IF('Calculette - revenus parents'!D36&gt;0,0))</f>
        <v>0</v>
      </c>
      <c r="E23" s="23" t="b">
        <f>IF('Calculette - revenus parents'!$E$12="B",'Calculette - revenus parents'!E36,IF('Calculette - revenus parents'!E36&gt;0,0))</f>
        <v>0</v>
      </c>
      <c r="F23" s="20">
        <f>('Calculette - revenus parents'!$E$3*'Parascolaire - Para 1'!B23)*('Parascolaire - Para 1'!C23*3.25)</f>
        <v>0</v>
      </c>
      <c r="G23" s="20">
        <f>((('Calculette - revenus parents'!$E$3/100*80)*B23))*(3.25*D23)</f>
        <v>0</v>
      </c>
      <c r="H23" s="20">
        <f>(('Calculette - revenus parents'!$E$3/100*50)*B23)*(3.25*E23)</f>
        <v>0</v>
      </c>
      <c r="I23" s="20"/>
    </row>
    <row r="24" spans="1:9" x14ac:dyDescent="0.25">
      <c r="A24" s="11" t="s">
        <v>10</v>
      </c>
      <c r="B24" s="99">
        <v>0.9</v>
      </c>
      <c r="C24" s="23" t="b">
        <f>IF('Calculette - revenus parents'!$C$12="B",'Calculette - revenus parents'!C37,IF('Calculette - revenus parents'!C37&gt;0,0))</f>
        <v>0</v>
      </c>
      <c r="D24" s="23" t="b">
        <f>IF('Calculette - revenus parents'!$D$12="B",'Calculette - revenus parents'!D37,IF('Calculette - revenus parents'!D37&gt;0,0))</f>
        <v>0</v>
      </c>
      <c r="E24" s="23" t="b">
        <f>IF('Calculette - revenus parents'!$E$12="B",'Calculette - revenus parents'!E37,IF('Calculette - revenus parents'!E37&gt;0,0))</f>
        <v>0</v>
      </c>
      <c r="F24" s="20">
        <f>('Calculette - revenus parents'!$E$3*'Parascolaire - Para 1'!B24)*('Parascolaire - Para 1'!C24*3.25)</f>
        <v>0</v>
      </c>
      <c r="G24" s="20">
        <f>((('Calculette - revenus parents'!$E$3/100*80)*B24))*(3.25*D24)</f>
        <v>0</v>
      </c>
      <c r="H24" s="20">
        <f>(('Calculette - revenus parents'!$E$3/100*50)*B24)*(3.25*E24)</f>
        <v>0</v>
      </c>
      <c r="I24" s="20"/>
    </row>
    <row r="25" spans="1:9" x14ac:dyDescent="0.25">
      <c r="A25" s="11" t="s">
        <v>51</v>
      </c>
      <c r="B25" s="99">
        <v>0.9</v>
      </c>
      <c r="C25" s="23" t="b">
        <f>IF('Calculette - revenus parents'!$C$12="B",'Calculette - revenus parents'!C38,IF('Calculette - revenus parents'!C38&gt;0,0))</f>
        <v>0</v>
      </c>
      <c r="D25" s="23" t="b">
        <f>IF('Calculette - revenus parents'!$D$12="B",'Calculette - revenus parents'!D38,IF('Calculette - revenus parents'!D38&gt;0,0))</f>
        <v>0</v>
      </c>
      <c r="E25" s="23" t="b">
        <f>IF('Calculette - revenus parents'!$E$12="B",'Calculette - revenus parents'!E38,IF('Calculette - revenus parents'!E38&gt;0,0))</f>
        <v>0</v>
      </c>
      <c r="F25" s="20">
        <f>('Calculette - revenus parents'!$E$3*'Parascolaire - Para 1'!B25)*('Parascolaire - Para 1'!C25*3.25)</f>
        <v>0</v>
      </c>
      <c r="G25" s="20">
        <f>((('Calculette - revenus parents'!$E$3/100*80)*B25))*(3.25*D25)</f>
        <v>0</v>
      </c>
      <c r="H25" s="20">
        <f>(('Calculette - revenus parents'!$E$3/100*50)*B25)*(3.25*E25)</f>
        <v>0</v>
      </c>
      <c r="I25" s="20"/>
    </row>
    <row r="26" spans="1:9" x14ac:dyDescent="0.25">
      <c r="A26" s="11" t="s">
        <v>52</v>
      </c>
      <c r="B26" s="99">
        <v>0.9</v>
      </c>
      <c r="C26" s="23" t="b">
        <f>IF('Calculette - revenus parents'!$C$12="B",'Calculette - revenus parents'!C39,IF('Calculette - revenus parents'!C39&gt;0,0))</f>
        <v>0</v>
      </c>
      <c r="D26" s="23" t="b">
        <f>IF('Calculette - revenus parents'!$D$12="B",'Calculette - revenus parents'!D39,IF('Calculette - revenus parents'!D39&gt;0,0))</f>
        <v>0</v>
      </c>
      <c r="E26" s="23" t="b">
        <f>IF('Calculette - revenus parents'!$E$12="B",'Calculette - revenus parents'!E39,IF('Calculette - revenus parents'!E39&gt;0,0))</f>
        <v>0</v>
      </c>
      <c r="F26" s="20">
        <f>('Calculette - revenus parents'!$E$3*'Parascolaire - Para 1'!B26)*('Parascolaire - Para 1'!C26*3.25)</f>
        <v>0</v>
      </c>
      <c r="G26" s="20">
        <f>((('Calculette - revenus parents'!$E$3/100*80)*B26))*(3.25*D26)</f>
        <v>0</v>
      </c>
      <c r="H26" s="20">
        <f>(('Calculette - revenus parents'!$E$3/100*50)*B26)*(3.25*E26)</f>
        <v>0</v>
      </c>
      <c r="I26" s="20"/>
    </row>
    <row r="27" spans="1:9" x14ac:dyDescent="0.25">
      <c r="A27" s="100" t="s">
        <v>53</v>
      </c>
      <c r="B27" s="101">
        <v>0.9</v>
      </c>
      <c r="C27" s="23" t="b">
        <f>IF('Calculette - revenus parents'!$C$12="B",'Calculette - revenus parents'!C40,IF('Calculette - revenus parents'!C40&gt;0,0))</f>
        <v>0</v>
      </c>
      <c r="D27" s="23" t="b">
        <f>IF('Calculette - revenus parents'!$D$12="B",'Calculette - revenus parents'!D40,IF('Calculette - revenus parents'!D40&gt;0,0))</f>
        <v>0</v>
      </c>
      <c r="E27" s="23" t="b">
        <f>IF('Calculette - revenus parents'!$E$12="B",'Calculette - revenus parents'!E40,IF('Calculette - revenus parents'!E40&gt;0,0))</f>
        <v>0</v>
      </c>
      <c r="F27" s="20">
        <f>('Calculette - revenus parents'!$E$3*'Parascolaire - Para 1'!B27)*('Parascolaire - Para 1'!C27*3.25)</f>
        <v>0</v>
      </c>
      <c r="G27" s="20">
        <f>((('Calculette - revenus parents'!$E$3/100*80)*B27))*(3.25*D27)</f>
        <v>0</v>
      </c>
      <c r="H27" s="20">
        <f>(('Calculette - revenus parents'!$E$3/100*50)*B27)*(3.25*E27)</f>
        <v>0</v>
      </c>
      <c r="I27" s="20"/>
    </row>
    <row r="28" spans="1:9" x14ac:dyDescent="0.25">
      <c r="A28" s="11" t="s">
        <v>54</v>
      </c>
      <c r="B28" s="99">
        <v>1</v>
      </c>
      <c r="C28" s="23" t="b">
        <f>IF('Calculette - revenus parents'!$C$12="B",'Calculette - revenus parents'!C41,IF('Calculette - revenus parents'!C41&gt;0,0))</f>
        <v>0</v>
      </c>
      <c r="D28" s="23" t="b">
        <f>IF('Calculette - revenus parents'!$D$12="B",'Calculette - revenus parents'!D41,IF('Calculette - revenus parents'!D41&gt;0,0))</f>
        <v>0</v>
      </c>
      <c r="E28" s="23" t="b">
        <f>IF('Calculette - revenus parents'!$E$12="B",'Calculette - revenus parents'!E41,IF('Calculette - revenus parents'!E41&gt;0,0))</f>
        <v>0</v>
      </c>
      <c r="F28" s="20">
        <f>('Calculette - revenus parents'!$E$3*'Parascolaire - Para 1'!B28)*('Parascolaire - Para 1'!C28*3.25)</f>
        <v>0</v>
      </c>
      <c r="G28" s="20">
        <f>((('Calculette - revenus parents'!$E$3/100*80)*B28))*(3.25*D28)</f>
        <v>0</v>
      </c>
      <c r="H28" s="20">
        <f>(('Calculette - revenus parents'!$E$3/100*50)*B28)*(3.25*E28)</f>
        <v>0</v>
      </c>
      <c r="I28" s="20"/>
    </row>
    <row r="29" spans="1:9" x14ac:dyDescent="0.25">
      <c r="A29" s="2"/>
      <c r="F29" s="20"/>
      <c r="G29" s="20"/>
      <c r="H29" s="20"/>
      <c r="I29" s="20"/>
    </row>
    <row r="30" spans="1:9" x14ac:dyDescent="0.25">
      <c r="A30" s="2"/>
      <c r="F30" s="20"/>
      <c r="G30" s="20"/>
      <c r="H30" s="20"/>
      <c r="I30" s="20"/>
    </row>
    <row r="31" spans="1:9" x14ac:dyDescent="0.25">
      <c r="A31" s="2"/>
      <c r="F31" s="20">
        <f>SUM(F7:F28)</f>
        <v>0</v>
      </c>
      <c r="G31" s="20">
        <f>SUM(G7:G28)</f>
        <v>0</v>
      </c>
      <c r="H31" s="20">
        <f>SUM(H7:H28)</f>
        <v>0</v>
      </c>
      <c r="I31" s="20">
        <f>SUM(F31:H31)</f>
        <v>0</v>
      </c>
    </row>
    <row r="32" spans="1:9" x14ac:dyDescent="0.25">
      <c r="A32" s="2"/>
    </row>
    <row r="33" spans="1:1" ht="13" x14ac:dyDescent="0.3">
      <c r="A33" s="29" t="s">
        <v>16</v>
      </c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R39"/>
  <sheetViews>
    <sheetView windowProtection="1" workbookViewId="0">
      <selection activeCell="C3" sqref="C3"/>
    </sheetView>
  </sheetViews>
  <sheetFormatPr baseColWidth="10" defaultRowHeight="12.5" x14ac:dyDescent="0.25"/>
  <cols>
    <col min="1" max="1" width="36.81640625" customWidth="1"/>
    <col min="3" max="3" width="9" customWidth="1"/>
    <col min="13" max="13" width="13" bestFit="1" customWidth="1"/>
    <col min="21" max="21" width="11.453125" customWidth="1"/>
  </cols>
  <sheetData>
    <row r="1" spans="1:18" ht="15.5" x14ac:dyDescent="0.35">
      <c r="J1" s="12"/>
      <c r="K1" s="8"/>
      <c r="L1" s="13"/>
      <c r="M1" s="17"/>
      <c r="N1" s="17"/>
      <c r="O1" s="17"/>
      <c r="P1" s="5"/>
      <c r="Q1" s="18"/>
      <c r="R1" s="18"/>
    </row>
    <row r="2" spans="1:18" ht="17.25" customHeight="1" x14ac:dyDescent="0.35">
      <c r="J2" s="15"/>
      <c r="K2" s="8"/>
      <c r="L2" s="13"/>
      <c r="M2" s="13"/>
      <c r="N2" s="13"/>
      <c r="O2" s="13"/>
      <c r="P2" s="14"/>
    </row>
    <row r="3" spans="1:18" ht="27" customHeight="1" x14ac:dyDescent="0.35">
      <c r="J3" s="16"/>
      <c r="K3" s="8"/>
      <c r="L3" s="13"/>
      <c r="M3" s="12"/>
      <c r="N3" s="12"/>
      <c r="O3" s="12"/>
      <c r="P3" s="14"/>
    </row>
    <row r="4" spans="1:18" ht="13" x14ac:dyDescent="0.3">
      <c r="A4" s="7" t="s">
        <v>13</v>
      </c>
      <c r="C4" s="6" t="s">
        <v>14</v>
      </c>
      <c r="D4" s="3"/>
      <c r="E4" s="4"/>
      <c r="J4" s="14"/>
      <c r="K4" s="14"/>
      <c r="L4" s="14"/>
      <c r="M4" s="14"/>
      <c r="N4" s="14"/>
      <c r="O4" s="14"/>
      <c r="P4" s="14"/>
    </row>
    <row r="5" spans="1:18" ht="13" x14ac:dyDescent="0.3">
      <c r="C5" s="26" t="s">
        <v>15</v>
      </c>
      <c r="D5" s="27" t="s">
        <v>1</v>
      </c>
      <c r="E5" s="28" t="s">
        <v>2</v>
      </c>
      <c r="F5" s="5" t="s">
        <v>0</v>
      </c>
      <c r="G5" t="str">
        <f>D5</f>
        <v>Enfant 2</v>
      </c>
      <c r="H5" t="s">
        <v>3</v>
      </c>
      <c r="J5" s="14"/>
      <c r="K5" s="14"/>
      <c r="L5" s="14"/>
      <c r="M5" s="14"/>
      <c r="N5" s="14"/>
      <c r="O5" s="14"/>
      <c r="P5" s="14"/>
    </row>
    <row r="7" spans="1:18" x14ac:dyDescent="0.25">
      <c r="A7" s="11" t="s">
        <v>55</v>
      </c>
      <c r="B7" s="99">
        <v>0.2</v>
      </c>
      <c r="C7" s="23" t="b">
        <f>IF('Calculette - revenus parents'!$C$12="C",'Calculette - revenus parents'!C20,IF('Calculette - revenus parents'!C20&gt;0,0))</f>
        <v>0</v>
      </c>
      <c r="D7" s="23" t="b">
        <f>IF('Calculette - revenus parents'!$D$12="C",'Calculette - revenus parents'!D20,IF('Calculette - revenus parents'!D20&gt;0,0))</f>
        <v>0</v>
      </c>
      <c r="E7" s="23" t="b">
        <f>IF('Calculette - revenus parents'!$E$12="C",'Calculette - revenus parents'!E20,IF('Calculette - revenus parents'!E20&gt;0,0))</f>
        <v>0</v>
      </c>
      <c r="F7" s="20">
        <f>('Calculette - revenus parents'!$F$3*B7)*(C7*3.25)</f>
        <v>0</v>
      </c>
      <c r="G7" s="20">
        <f>((('Calculette - revenus parents'!$F$3/100*80)*B7))*(3.25*D7)</f>
        <v>0</v>
      </c>
      <c r="H7" s="20">
        <f>(('Calculette - revenus parents'!$F$3/100*50)*B7)*(E7*3.25)</f>
        <v>0</v>
      </c>
      <c r="I7" s="20"/>
    </row>
    <row r="8" spans="1:18" x14ac:dyDescent="0.25">
      <c r="A8" s="11" t="s">
        <v>59</v>
      </c>
      <c r="B8" s="99">
        <v>0.35</v>
      </c>
      <c r="C8" s="23" t="b">
        <f>IF('Calculette - revenus parents'!$C$12="C",'Calculette - revenus parents'!C21,IF('Calculette - revenus parents'!C21&gt;0,0))</f>
        <v>0</v>
      </c>
      <c r="D8" s="23" t="b">
        <f>IF('Calculette - revenus parents'!$D$12="C",'Calculette - revenus parents'!D21,IF('Calculette - revenus parents'!D21&gt;0,0))</f>
        <v>0</v>
      </c>
      <c r="E8" s="23" t="b">
        <f>IF('Calculette - revenus parents'!$E$12="C",'Calculette - revenus parents'!E21,IF('Calculette - revenus parents'!E21&gt;0,0))</f>
        <v>0</v>
      </c>
      <c r="F8" s="20">
        <f>('Calculette - revenus parents'!$F$3*B8)*(C8*3.25)</f>
        <v>0</v>
      </c>
      <c r="G8" s="20">
        <f>((('Calculette - revenus parents'!$F$3/100*80)*B8))*(3.25*D8)</f>
        <v>0</v>
      </c>
      <c r="H8" s="20">
        <f>(('Calculette - revenus parents'!$F$3/100*50)*B8)*(E8*3.25)</f>
        <v>0</v>
      </c>
      <c r="I8" s="20"/>
    </row>
    <row r="9" spans="1:18" x14ac:dyDescent="0.25">
      <c r="A9" s="11" t="s">
        <v>56</v>
      </c>
      <c r="B9" s="99">
        <v>0.35</v>
      </c>
      <c r="C9" s="23" t="b">
        <f>IF('Calculette - revenus parents'!$C$12="C",'Calculette - revenus parents'!C22,IF('Calculette - revenus parents'!C22&gt;0,0))</f>
        <v>0</v>
      </c>
      <c r="D9" s="23" t="b">
        <f>IF('Calculette - revenus parents'!$D$12="C",'Calculette - revenus parents'!D22,IF('Calculette - revenus parents'!D22&gt;0,0))</f>
        <v>0</v>
      </c>
      <c r="E9" s="23" t="b">
        <f>IF('Calculette - revenus parents'!$E$12="C",'Calculette - revenus parents'!E22,IF('Calculette - revenus parents'!E22&gt;0,0))</f>
        <v>0</v>
      </c>
      <c r="F9" s="20">
        <f>('Calculette - revenus parents'!$F$3*B9)*(C9*3.25)</f>
        <v>0</v>
      </c>
      <c r="G9" s="20">
        <f>((('Calculette - revenus parents'!$F$3/100*80)*B9))*(3.25*D9)</f>
        <v>0</v>
      </c>
      <c r="H9" s="20">
        <f>(('Calculette - revenus parents'!$F$3/100*50)*B9)*(E9*3.25)</f>
        <v>0</v>
      </c>
      <c r="I9" s="20"/>
    </row>
    <row r="10" spans="1:18" x14ac:dyDescent="0.25">
      <c r="A10" s="11" t="s">
        <v>58</v>
      </c>
      <c r="B10" s="99">
        <v>0.25</v>
      </c>
      <c r="C10" s="23" t="b">
        <f>IF('Calculette - revenus parents'!$C$12="C",'Calculette - revenus parents'!C23,IF('Calculette - revenus parents'!C23&gt;0,0))</f>
        <v>0</v>
      </c>
      <c r="D10" s="23" t="b">
        <f>IF('Calculette - revenus parents'!$D$12="C",'Calculette - revenus parents'!D23,IF('Calculette - revenus parents'!D23&gt;0,0))</f>
        <v>0</v>
      </c>
      <c r="E10" s="23" t="b">
        <f>IF('Calculette - revenus parents'!$E$12="C",'Calculette - revenus parents'!E23,IF('Calculette - revenus parents'!E23&gt;0,0))</f>
        <v>0</v>
      </c>
      <c r="F10" s="20">
        <f>('Calculette - revenus parents'!$F$3*B10)*(C10*3.25)</f>
        <v>0</v>
      </c>
      <c r="G10" s="20">
        <f>((('Calculette - revenus parents'!$F$3/100*80)*B10))*(3.25*D10)</f>
        <v>0</v>
      </c>
      <c r="H10" s="20">
        <f>(('Calculette - revenus parents'!$F$3/100*50)*B10)*(E10*3.25)</f>
        <v>0</v>
      </c>
      <c r="I10" s="20"/>
    </row>
    <row r="11" spans="1:18" x14ac:dyDescent="0.25">
      <c r="A11" s="100" t="s">
        <v>57</v>
      </c>
      <c r="B11" s="101">
        <v>0.3</v>
      </c>
      <c r="C11" s="23" t="b">
        <f>IF('Calculette - revenus parents'!$C$12="C",'Calculette - revenus parents'!C24,IF('Calculette - revenus parents'!C24&gt;0,0))</f>
        <v>0</v>
      </c>
      <c r="D11" s="23" t="b">
        <f>IF('Calculette - revenus parents'!$D$12="C",'Calculette - revenus parents'!D24,IF('Calculette - revenus parents'!D24&gt;0,0))</f>
        <v>0</v>
      </c>
      <c r="E11" s="23" t="b">
        <f>IF('Calculette - revenus parents'!$E$12="C",'Calculette - revenus parents'!E24,IF('Calculette - revenus parents'!E24&gt;0,0))</f>
        <v>0</v>
      </c>
      <c r="F11" s="20">
        <f>('Calculette - revenus parents'!$F$3*B11)*(C11*3.25)</f>
        <v>0</v>
      </c>
      <c r="G11" s="20">
        <f>((('Calculette - revenus parents'!$F$3/100*80)*B11))*(3.25*D11)</f>
        <v>0</v>
      </c>
      <c r="H11" s="20">
        <f>(('Calculette - revenus parents'!$F$3/100*50)*B11)*(E11*3.25)</f>
        <v>0</v>
      </c>
      <c r="I11" s="20"/>
    </row>
    <row r="12" spans="1:18" x14ac:dyDescent="0.25">
      <c r="A12" s="11" t="s">
        <v>39</v>
      </c>
      <c r="B12" s="99">
        <v>0.45</v>
      </c>
      <c r="C12" s="23" t="b">
        <f>IF('Calculette - revenus parents'!$C$12="C",'Calculette - revenus parents'!C25,IF('Calculette - revenus parents'!C25&gt;0,0))</f>
        <v>0</v>
      </c>
      <c r="D12" s="23" t="b">
        <f>IF('Calculette - revenus parents'!$D$12="C",'Calculette - revenus parents'!D25,IF('Calculette - revenus parents'!D25&gt;0,0))</f>
        <v>0</v>
      </c>
      <c r="E12" s="23" t="b">
        <f>IF('Calculette - revenus parents'!$E$12="C",'Calculette - revenus parents'!E25,IF('Calculette - revenus parents'!E25&gt;0,0))</f>
        <v>0</v>
      </c>
      <c r="F12" s="20">
        <f>('Calculette - revenus parents'!$F$3*B12)*(C12*3.25)</f>
        <v>0</v>
      </c>
      <c r="G12" s="20">
        <f>((('Calculette - revenus parents'!$F$3/100*80)*B12))*(3.25*D12)</f>
        <v>0</v>
      </c>
      <c r="H12" s="20">
        <f>(('Calculette - revenus parents'!$F$3/100*50)*B12)*(E12*3.25)</f>
        <v>0</v>
      </c>
      <c r="I12" s="20"/>
    </row>
    <row r="13" spans="1:18" x14ac:dyDescent="0.25">
      <c r="A13" s="11" t="s">
        <v>40</v>
      </c>
      <c r="B13" s="99">
        <v>0.5</v>
      </c>
      <c r="C13" s="23" t="b">
        <f>IF('Calculette - revenus parents'!$C$12="C",'Calculette - revenus parents'!C26,IF('Calculette - revenus parents'!C26&gt;0,0))</f>
        <v>0</v>
      </c>
      <c r="D13" s="23" t="b">
        <f>IF('Calculette - revenus parents'!$D$12="C",'Calculette - revenus parents'!D26,IF('Calculette - revenus parents'!D26&gt;0,0))</f>
        <v>0</v>
      </c>
      <c r="E13" s="23" t="b">
        <f>IF('Calculette - revenus parents'!$E$12="C",'Calculette - revenus parents'!E26,IF('Calculette - revenus parents'!E26&gt;0,0))</f>
        <v>0</v>
      </c>
      <c r="F13" s="20">
        <f>('Calculette - revenus parents'!$F$3*B13)*(C13*3.25)</f>
        <v>0</v>
      </c>
      <c r="G13" s="20">
        <f>((('Calculette - revenus parents'!$F$3/100*80)*B13))*(3.25*D13)</f>
        <v>0</v>
      </c>
      <c r="H13" s="20">
        <f>(('Calculette - revenus parents'!$F$3/100*50)*B13)*(E13*3.25)</f>
        <v>0</v>
      </c>
      <c r="I13" s="20"/>
    </row>
    <row r="14" spans="1:18" x14ac:dyDescent="0.25">
      <c r="A14" s="11" t="s">
        <v>41</v>
      </c>
      <c r="B14" s="99">
        <v>0.55000000000000004</v>
      </c>
      <c r="C14" s="23" t="b">
        <f>IF('Calculette - revenus parents'!$C$12="C",'Calculette - revenus parents'!C27,IF('Calculette - revenus parents'!C27&gt;0,0))</f>
        <v>0</v>
      </c>
      <c r="D14" s="23" t="b">
        <f>IF('Calculette - revenus parents'!$D$12="C",'Calculette - revenus parents'!D27,IF('Calculette - revenus parents'!D27&gt;0,0))</f>
        <v>0</v>
      </c>
      <c r="E14" s="23" t="b">
        <f>IF('Calculette - revenus parents'!$E$12="C",'Calculette - revenus parents'!E27,IF('Calculette - revenus parents'!E27&gt;0,0))</f>
        <v>0</v>
      </c>
      <c r="F14" s="20">
        <f>('Calculette - revenus parents'!$F$3*B14)*(C14*3.25)</f>
        <v>0</v>
      </c>
      <c r="G14" s="20">
        <f>((('Calculette - revenus parents'!$F$3/100*80)*B14))*(3.25*D14)</f>
        <v>0</v>
      </c>
      <c r="H14" s="20">
        <f>(('Calculette - revenus parents'!$F$3/100*50)*B14)*(E14*3.25)</f>
        <v>0</v>
      </c>
      <c r="I14" s="20"/>
    </row>
    <row r="15" spans="1:18" x14ac:dyDescent="0.25">
      <c r="A15" s="11" t="s">
        <v>42</v>
      </c>
      <c r="B15" s="99">
        <v>0.6</v>
      </c>
      <c r="C15" s="23" t="b">
        <f>IF('Calculette - revenus parents'!$C$12="C",'Calculette - revenus parents'!C28,IF('Calculette - revenus parents'!C28&gt;0,0))</f>
        <v>0</v>
      </c>
      <c r="D15" s="23" t="b">
        <f>IF('Calculette - revenus parents'!$D$12="C",'Calculette - revenus parents'!D28,IF('Calculette - revenus parents'!D28&gt;0,0))</f>
        <v>0</v>
      </c>
      <c r="E15" s="23" t="b">
        <f>IF('Calculette - revenus parents'!$E$12="C",'Calculette - revenus parents'!E28,IF('Calculette - revenus parents'!E28&gt;0,0))</f>
        <v>0</v>
      </c>
      <c r="F15" s="20">
        <f>('Calculette - revenus parents'!$F$3*B15)*(C15*3.25)</f>
        <v>0</v>
      </c>
      <c r="G15" s="20">
        <f>((('Calculette - revenus parents'!$F$3/100*80)*B15))*(3.25*D15)</f>
        <v>0</v>
      </c>
      <c r="H15" s="20">
        <f>(('Calculette - revenus parents'!$F$3/100*50)*B15)*(E15*3.25)</f>
        <v>0</v>
      </c>
      <c r="I15" s="20"/>
    </row>
    <row r="16" spans="1:18" x14ac:dyDescent="0.25">
      <c r="A16" s="100" t="s">
        <v>43</v>
      </c>
      <c r="B16" s="101">
        <v>0.65</v>
      </c>
      <c r="C16" s="23" t="b">
        <f>IF('Calculette - revenus parents'!$C$12="C",'Calculette - revenus parents'!C29,IF('Calculette - revenus parents'!C29&gt;0,0))</f>
        <v>0</v>
      </c>
      <c r="D16" s="23" t="b">
        <f>IF('Calculette - revenus parents'!$D$12="C",'Calculette - revenus parents'!D29,IF('Calculette - revenus parents'!D29&gt;0,0))</f>
        <v>0</v>
      </c>
      <c r="E16" s="23" t="b">
        <f>IF('Calculette - revenus parents'!$E$12="C",'Calculette - revenus parents'!E29,IF('Calculette - revenus parents'!E29&gt;0,0))</f>
        <v>0</v>
      </c>
      <c r="F16" s="20">
        <f>('Calculette - revenus parents'!$F$3*B16)*(C16*3.25)</f>
        <v>0</v>
      </c>
      <c r="G16" s="20">
        <f>((('Calculette - revenus parents'!$F$3/100*80)*B16))*(3.25*D16)</f>
        <v>0</v>
      </c>
      <c r="H16" s="20">
        <f>(('Calculette - revenus parents'!$F$3/100*50)*B16)*(E16*3.25)</f>
        <v>0</v>
      </c>
      <c r="I16" s="20"/>
    </row>
    <row r="17" spans="1:9" x14ac:dyDescent="0.25">
      <c r="A17" s="11" t="s">
        <v>44</v>
      </c>
      <c r="B17" s="99">
        <v>0.7</v>
      </c>
      <c r="C17" s="23" t="b">
        <f>IF('Calculette - revenus parents'!$C$12="C",'Calculette - revenus parents'!C30,IF('Calculette - revenus parents'!C30&gt;0,0))</f>
        <v>0</v>
      </c>
      <c r="D17" s="23" t="b">
        <f>IF('Calculette - revenus parents'!$D$12="C",'Calculette - revenus parents'!D30,IF('Calculette - revenus parents'!D30&gt;0,0))</f>
        <v>0</v>
      </c>
      <c r="E17" s="23" t="b">
        <f>IF('Calculette - revenus parents'!$E$12="C",'Calculette - revenus parents'!E30,IF('Calculette - revenus parents'!E30&gt;0,0))</f>
        <v>0</v>
      </c>
      <c r="F17" s="20">
        <f>('Calculette - revenus parents'!$F$3*B17)*(C17*3.25)</f>
        <v>0</v>
      </c>
      <c r="G17" s="20">
        <f>((('Calculette - revenus parents'!$F$3/100*80)*B17))*(3.25*D17)</f>
        <v>0</v>
      </c>
      <c r="H17" s="20">
        <f>(('Calculette - revenus parents'!$F$3/100*50)*B17)*(E17*3.25)</f>
        <v>0</v>
      </c>
      <c r="I17" s="20"/>
    </row>
    <row r="18" spans="1:9" x14ac:dyDescent="0.25">
      <c r="A18" s="11" t="s">
        <v>45</v>
      </c>
      <c r="B18" s="99">
        <v>0.7</v>
      </c>
      <c r="C18" s="23" t="b">
        <f>IF('Calculette - revenus parents'!$C$12="C",'Calculette - revenus parents'!C31,IF('Calculette - revenus parents'!C31&gt;0,0))</f>
        <v>0</v>
      </c>
      <c r="D18" s="23" t="b">
        <f>IF('Calculette - revenus parents'!$D$12="C",'Calculette - revenus parents'!D31,IF('Calculette - revenus parents'!D31&gt;0,0))</f>
        <v>0</v>
      </c>
      <c r="E18" s="23" t="b">
        <f>IF('Calculette - revenus parents'!$E$12="C",'Calculette - revenus parents'!E31,IF('Calculette - revenus parents'!E31&gt;0,0))</f>
        <v>0</v>
      </c>
      <c r="F18" s="20">
        <f>('Calculette - revenus parents'!$F$3*B18)*(C18*3.25)</f>
        <v>0</v>
      </c>
      <c r="G18" s="20">
        <f>((('Calculette - revenus parents'!$F$3/100*80)*B18))*(3.25*D18)</f>
        <v>0</v>
      </c>
      <c r="H18" s="20">
        <f>(('Calculette - revenus parents'!$F$3/100*50)*B18)*(E18*3.25)</f>
        <v>0</v>
      </c>
      <c r="I18" s="20"/>
    </row>
    <row r="19" spans="1:9" x14ac:dyDescent="0.25">
      <c r="A19" s="11" t="s">
        <v>46</v>
      </c>
      <c r="B19" s="99">
        <v>0.7</v>
      </c>
      <c r="C19" s="23" t="b">
        <f>IF('Calculette - revenus parents'!$C$12="C",'Calculette - revenus parents'!C32,IF('Calculette - revenus parents'!C32&gt;0,0))</f>
        <v>0</v>
      </c>
      <c r="D19" s="23" t="b">
        <f>IF('Calculette - revenus parents'!$D$12="C",'Calculette - revenus parents'!D32,IF('Calculette - revenus parents'!D32&gt;0,0))</f>
        <v>0</v>
      </c>
      <c r="E19" s="23" t="b">
        <f>IF('Calculette - revenus parents'!$E$12="C",'Calculette - revenus parents'!E32,IF('Calculette - revenus parents'!E32&gt;0,0))</f>
        <v>0</v>
      </c>
      <c r="F19" s="20">
        <f>('Calculette - revenus parents'!$F$3*B19)*(C19*3.25)</f>
        <v>0</v>
      </c>
      <c r="G19" s="20">
        <f>((('Calculette - revenus parents'!$F$3/100*80)*B19))*(3.25*D19)</f>
        <v>0</v>
      </c>
      <c r="H19" s="20">
        <f>(('Calculette - revenus parents'!$F$3/100*50)*B19)*(E19*3.25)</f>
        <v>0</v>
      </c>
      <c r="I19" s="20"/>
    </row>
    <row r="20" spans="1:9" x14ac:dyDescent="0.25">
      <c r="A20" s="11" t="s">
        <v>47</v>
      </c>
      <c r="B20" s="99">
        <v>0.7</v>
      </c>
      <c r="C20" s="23" t="b">
        <f>IF('Calculette - revenus parents'!$C$12="C",'Calculette - revenus parents'!C33,IF('Calculette - revenus parents'!C33&gt;0,0))</f>
        <v>0</v>
      </c>
      <c r="D20" s="23" t="b">
        <f>IF('Calculette - revenus parents'!$D$12="C",'Calculette - revenus parents'!D33,IF('Calculette - revenus parents'!D33&gt;0,0))</f>
        <v>0</v>
      </c>
      <c r="E20" s="23" t="b">
        <f>IF('Calculette - revenus parents'!$E$12="C",'Calculette - revenus parents'!E33,IF('Calculette - revenus parents'!E33&gt;0,0))</f>
        <v>0</v>
      </c>
      <c r="F20" s="20">
        <f>('Calculette - revenus parents'!$F$3*B20)*(C20*3.25)</f>
        <v>0</v>
      </c>
      <c r="G20" s="20">
        <f>((('Calculette - revenus parents'!$F$3/100*80)*B20))*(3.25*D20)</f>
        <v>0</v>
      </c>
      <c r="H20" s="20">
        <f>(('Calculette - revenus parents'!$F$3/100*50)*B20)*(E20*3.25)</f>
        <v>0</v>
      </c>
      <c r="I20" s="20"/>
    </row>
    <row r="21" spans="1:9" x14ac:dyDescent="0.25">
      <c r="A21" s="11" t="s">
        <v>48</v>
      </c>
      <c r="B21" s="99">
        <v>0.7</v>
      </c>
      <c r="C21" s="23" t="b">
        <f>IF('Calculette - revenus parents'!$C$12="C",'Calculette - revenus parents'!C34,IF('Calculette - revenus parents'!C34&gt;0,0))</f>
        <v>0</v>
      </c>
      <c r="D21" s="23" t="b">
        <f>IF('Calculette - revenus parents'!$D$12="C",'Calculette - revenus parents'!D34,IF('Calculette - revenus parents'!D34&gt;0,0))</f>
        <v>0</v>
      </c>
      <c r="E21" s="23" t="b">
        <f>IF('Calculette - revenus parents'!$E$12="C",'Calculette - revenus parents'!E34,IF('Calculette - revenus parents'!E34&gt;0,0))</f>
        <v>0</v>
      </c>
      <c r="F21" s="20">
        <f>('Calculette - revenus parents'!$F$3*B21)*(C21*3.25)</f>
        <v>0</v>
      </c>
      <c r="G21" s="20">
        <f>((('Calculette - revenus parents'!$F$3/100*80)*B21))*(3.25*D21)</f>
        <v>0</v>
      </c>
      <c r="H21" s="20">
        <f>(('Calculette - revenus parents'!$F$3/100*50)*B21)*(E21*3.25)</f>
        <v>0</v>
      </c>
      <c r="I21" s="20"/>
    </row>
    <row r="22" spans="1:9" x14ac:dyDescent="0.25">
      <c r="A22" s="100" t="s">
        <v>49</v>
      </c>
      <c r="B22" s="101">
        <v>0.7</v>
      </c>
      <c r="C22" s="23" t="b">
        <f>IF('Calculette - revenus parents'!$C$12="C",'Calculette - revenus parents'!C35,IF('Calculette - revenus parents'!C35&gt;0,0))</f>
        <v>0</v>
      </c>
      <c r="D22" s="23" t="b">
        <f>IF('Calculette - revenus parents'!$D$12="C",'Calculette - revenus parents'!D35,IF('Calculette - revenus parents'!D35&gt;0,0))</f>
        <v>0</v>
      </c>
      <c r="E22" s="23" t="b">
        <f>IF('Calculette - revenus parents'!$E$12="C",'Calculette - revenus parents'!E35,IF('Calculette - revenus parents'!E35&gt;0,0))</f>
        <v>0</v>
      </c>
      <c r="F22" s="20">
        <f>('Calculette - revenus parents'!$F$3*B22)*(C22*3.25)</f>
        <v>0</v>
      </c>
      <c r="G22" s="20">
        <f>((('Calculette - revenus parents'!$F$3/100*80)*B22))*(3.25*D22)</f>
        <v>0</v>
      </c>
      <c r="H22" s="20">
        <f>(('Calculette - revenus parents'!$F$3/100*50)*B22)*(E22*3.25)</f>
        <v>0</v>
      </c>
      <c r="I22" s="20"/>
    </row>
    <row r="23" spans="1:9" x14ac:dyDescent="0.25">
      <c r="A23" s="11" t="s">
        <v>50</v>
      </c>
      <c r="B23" s="99">
        <v>0.9</v>
      </c>
      <c r="C23" s="23" t="b">
        <f>IF('Calculette - revenus parents'!$C$12="C",'Calculette - revenus parents'!C36,IF('Calculette - revenus parents'!C36&gt;0,0))</f>
        <v>0</v>
      </c>
      <c r="D23" s="23" t="b">
        <f>IF('Calculette - revenus parents'!$D$12="C",'Calculette - revenus parents'!D36,IF('Calculette - revenus parents'!D36&gt;0,0))</f>
        <v>0</v>
      </c>
      <c r="E23" s="23" t="b">
        <f>IF('Calculette - revenus parents'!$E$12="C",'Calculette - revenus parents'!E36,IF('Calculette - revenus parents'!E36&gt;0,0))</f>
        <v>0</v>
      </c>
      <c r="F23" s="20">
        <f>('Calculette - revenus parents'!$F$3*B23)*(C23*3.25)</f>
        <v>0</v>
      </c>
      <c r="G23" s="20">
        <f>((('Calculette - revenus parents'!$F$3/100*80)*B23))*(3.25*D23)</f>
        <v>0</v>
      </c>
      <c r="H23" s="20">
        <f>(('Calculette - revenus parents'!$F$3/100*50)*B23)*(E23*3.25)</f>
        <v>0</v>
      </c>
      <c r="I23" s="20"/>
    </row>
    <row r="24" spans="1:9" x14ac:dyDescent="0.25">
      <c r="A24" s="11" t="s">
        <v>10</v>
      </c>
      <c r="B24" s="99">
        <v>0.9</v>
      </c>
      <c r="C24" s="23" t="b">
        <f>IF('Calculette - revenus parents'!$C$12="C",'Calculette - revenus parents'!C37,IF('Calculette - revenus parents'!C37&gt;0,0))</f>
        <v>0</v>
      </c>
      <c r="D24" s="23" t="b">
        <f>IF('Calculette - revenus parents'!$D$12="C",'Calculette - revenus parents'!D37,IF('Calculette - revenus parents'!D37&gt;0,0))</f>
        <v>0</v>
      </c>
      <c r="E24" s="23" t="b">
        <f>IF('Calculette - revenus parents'!$E$12="C",'Calculette - revenus parents'!E37,IF('Calculette - revenus parents'!E37&gt;0,0))</f>
        <v>0</v>
      </c>
      <c r="F24" s="20">
        <f>('Calculette - revenus parents'!$F$3*B24)*(C24*3.25)</f>
        <v>0</v>
      </c>
      <c r="G24" s="20">
        <f>((('Calculette - revenus parents'!$F$3/100*80)*B24))*(3.25*D24)</f>
        <v>0</v>
      </c>
      <c r="H24" s="20">
        <f>(('Calculette - revenus parents'!$F$3/100*50)*B24)*(E24*3.25)</f>
        <v>0</v>
      </c>
      <c r="I24" s="20"/>
    </row>
    <row r="25" spans="1:9" x14ac:dyDescent="0.25">
      <c r="A25" s="11" t="s">
        <v>51</v>
      </c>
      <c r="B25" s="99">
        <v>0.9</v>
      </c>
      <c r="C25" s="23" t="b">
        <f>IF('Calculette - revenus parents'!$C$12="C",'Calculette - revenus parents'!C38,IF('Calculette - revenus parents'!C38&gt;0,0))</f>
        <v>0</v>
      </c>
      <c r="D25" s="23" t="b">
        <f>IF('Calculette - revenus parents'!$D$12="C",'Calculette - revenus parents'!D38,IF('Calculette - revenus parents'!D38&gt;0,0))</f>
        <v>0</v>
      </c>
      <c r="E25" s="23" t="b">
        <f>IF('Calculette - revenus parents'!$E$12="C",'Calculette - revenus parents'!E38,IF('Calculette - revenus parents'!E38&gt;0,0))</f>
        <v>0</v>
      </c>
      <c r="F25" s="20">
        <f>('Calculette - revenus parents'!$F$3*B25)*(C25*3.25)</f>
        <v>0</v>
      </c>
      <c r="G25" s="20">
        <f>((('Calculette - revenus parents'!$F$3/100*80)*B25))*(3.25*D25)</f>
        <v>0</v>
      </c>
      <c r="H25" s="20">
        <f>(('Calculette - revenus parents'!$F$3/100*50)*B25)*(E25*3.25)</f>
        <v>0</v>
      </c>
      <c r="I25" s="20"/>
    </row>
    <row r="26" spans="1:9" x14ac:dyDescent="0.25">
      <c r="A26" s="11" t="s">
        <v>52</v>
      </c>
      <c r="B26" s="99">
        <v>0.9</v>
      </c>
      <c r="C26" s="23" t="b">
        <f>IF('Calculette - revenus parents'!$C$12="C",'Calculette - revenus parents'!C39,IF('Calculette - revenus parents'!C39&gt;0,0))</f>
        <v>0</v>
      </c>
      <c r="D26" s="23" t="b">
        <f>IF('Calculette - revenus parents'!$D$12="C",'Calculette - revenus parents'!D39,IF('Calculette - revenus parents'!D39&gt;0,0))</f>
        <v>0</v>
      </c>
      <c r="E26" s="23" t="b">
        <f>IF('Calculette - revenus parents'!$E$12="C",'Calculette - revenus parents'!E39,IF('Calculette - revenus parents'!E39&gt;0,0))</f>
        <v>0</v>
      </c>
      <c r="F26" s="20">
        <f>('Calculette - revenus parents'!$F$3*B26)*(C26*3.25)</f>
        <v>0</v>
      </c>
      <c r="G26" s="20">
        <f>((('Calculette - revenus parents'!$F$3/100*80)*B26))*(3.25*D26)</f>
        <v>0</v>
      </c>
      <c r="H26" s="20">
        <f>(('Calculette - revenus parents'!$F$3/100*50)*B26)*(E26*3.25)</f>
        <v>0</v>
      </c>
      <c r="I26" s="20"/>
    </row>
    <row r="27" spans="1:9" x14ac:dyDescent="0.25">
      <c r="A27" s="100" t="s">
        <v>53</v>
      </c>
      <c r="B27" s="101">
        <v>0.9</v>
      </c>
      <c r="C27" s="23" t="b">
        <f>IF('Calculette - revenus parents'!$C$12="C",'Calculette - revenus parents'!C40,IF('Calculette - revenus parents'!C40&gt;0,0))</f>
        <v>0</v>
      </c>
      <c r="D27" s="23" t="b">
        <f>IF('Calculette - revenus parents'!$D$12="C",'Calculette - revenus parents'!D40,IF('Calculette - revenus parents'!D40&gt;0,0))</f>
        <v>0</v>
      </c>
      <c r="E27" s="23" t="b">
        <f>IF('Calculette - revenus parents'!$E$12="C",'Calculette - revenus parents'!E40,IF('Calculette - revenus parents'!E40&gt;0,0))</f>
        <v>0</v>
      </c>
      <c r="F27" s="20">
        <f>('Calculette - revenus parents'!$F$3*B27)*(C27*3.25)</f>
        <v>0</v>
      </c>
      <c r="G27" s="20">
        <f>((('Calculette - revenus parents'!$F$3/100*80)*B27))*(3.25*D27)</f>
        <v>0</v>
      </c>
      <c r="H27" s="20">
        <f>(('Calculette - revenus parents'!$F$3/100*50)*B27)*(E27*3.25)</f>
        <v>0</v>
      </c>
      <c r="I27" s="20"/>
    </row>
    <row r="28" spans="1:9" x14ac:dyDescent="0.25">
      <c r="A28" s="11" t="s">
        <v>54</v>
      </c>
      <c r="B28" s="99">
        <v>1</v>
      </c>
      <c r="C28" s="23" t="b">
        <f>IF('Calculette - revenus parents'!$C$12="C",'Calculette - revenus parents'!C41,IF('Calculette - revenus parents'!C41&gt;0,0))</f>
        <v>0</v>
      </c>
      <c r="D28" s="23" t="b">
        <f>IF('Calculette - revenus parents'!$D$12="C",'Calculette - revenus parents'!D41,IF('Calculette - revenus parents'!D41&gt;0,0))</f>
        <v>0</v>
      </c>
      <c r="E28" s="23" t="b">
        <f>IF('Calculette - revenus parents'!$E$12="C",'Calculette - revenus parents'!E41,IF('Calculette - revenus parents'!E41&gt;0,0))</f>
        <v>0</v>
      </c>
      <c r="F28" s="20">
        <f>('Calculette - revenus parents'!$F$3*B28)*(C28*3.25)</f>
        <v>0</v>
      </c>
      <c r="G28" s="20">
        <f>((('Calculette - revenus parents'!$F$3/100*80)*B28))*(3.25*D28)</f>
        <v>0</v>
      </c>
      <c r="H28" s="20">
        <f>(('Calculette - revenus parents'!$F$3/100*50)*B28)*(E28*3.25)</f>
        <v>0</v>
      </c>
      <c r="I28" s="20"/>
    </row>
    <row r="29" spans="1:9" x14ac:dyDescent="0.25">
      <c r="A29" s="2"/>
      <c r="F29" s="20"/>
      <c r="G29" s="20"/>
      <c r="H29" s="20"/>
      <c r="I29" s="20"/>
    </row>
    <row r="30" spans="1:9" x14ac:dyDescent="0.25">
      <c r="A30" s="2"/>
      <c r="F30" s="20"/>
      <c r="G30" s="20"/>
      <c r="H30" s="20"/>
      <c r="I30" s="20"/>
    </row>
    <row r="31" spans="1:9" x14ac:dyDescent="0.25">
      <c r="A31" s="2"/>
      <c r="F31" s="20">
        <f>SUM(F7:F28)</f>
        <v>0</v>
      </c>
      <c r="G31" s="20">
        <f>SUM(G7:G28)</f>
        <v>0</v>
      </c>
      <c r="H31" s="20">
        <f>SUM(H7:H28)</f>
        <v>0</v>
      </c>
      <c r="I31" s="20">
        <f>SUM(F31:H31)</f>
        <v>0</v>
      </c>
    </row>
    <row r="32" spans="1:9" ht="13" x14ac:dyDescent="0.3">
      <c r="A32" s="29" t="s">
        <v>16</v>
      </c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3:B3"/>
  <sheetViews>
    <sheetView windowProtection="1" workbookViewId="0">
      <selection activeCell="C3" sqref="C3"/>
    </sheetView>
  </sheetViews>
  <sheetFormatPr baseColWidth="10" defaultRowHeight="12.5" x14ac:dyDescent="0.25"/>
  <cols>
    <col min="2" max="2" width="14.7265625" bestFit="1" customWidth="1"/>
  </cols>
  <sheetData>
    <row r="3" spans="1:2" ht="20" x14ac:dyDescent="0.4">
      <c r="A3" s="24" t="s">
        <v>11</v>
      </c>
      <c r="B3" s="25">
        <f>Préscolaire!I13+'Parascolaire - Para 1'!I31+'Parascolaire - Para 2'!I31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StartDate xmlns="http://schemas.microsoft.com/sharepoint/v3" xsi:nil="true"/>
    <PublishingExpirationDate xmlns="http://schemas.microsoft.com/sharepoint/v3" xsi:nil="true"/>
    <c806c3ad7ef948cca74e93affe552c52 xmlns="7dc7280d-fec9-4c99-9736-8d7ecec3545c">
      <Terms xmlns="http://schemas.microsoft.com/office/infopath/2007/PartnerControls"/>
    </c806c3ad7ef948cca74e93affe552c52>
    <TaxCatchAll xmlns="7dc7280d-fec9-4c99-9736-8d7ecec3545c">
      <Value>36</Value>
      <Value>149</Value>
      <Value>148</Value>
    </TaxCatchAll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o410524c08c94595afa657d6a91eb2e7 xmlns="7dc7280d-fec9-4c99-9736-8d7ecec3545c">
      <Terms xmlns="http://schemas.microsoft.com/office/infopath/2007/PartnerControls"/>
    </o410524c08c94595afa657d6a91eb2e7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85D7C-99B2-4EA7-BDAD-6AB64A4BC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1725E1-EE33-4BE0-8C77-AC22125FB8A7}">
  <ds:schemaRefs>
    <ds:schemaRef ds:uri="http://schemas.microsoft.com/office/2006/metadata/properties"/>
    <ds:schemaRef ds:uri="http://schemas.microsoft.com/office/infopath/2007/PartnerControls"/>
    <ds:schemaRef ds:uri="7dc7280d-fec9-4c99-9736-8d7ecec3545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50EA4DF-3673-4884-B39A-EFE2CC197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Placement régulier</vt:lpstr>
      <vt:lpstr>Calculette - revenus parents</vt:lpstr>
      <vt:lpstr>Préscolaire</vt:lpstr>
      <vt:lpstr>Parascolaire - Para 1</vt:lpstr>
      <vt:lpstr>Parascolaire - Para 2</vt:lpstr>
      <vt:lpstr>Facture Total</vt:lpstr>
      <vt:lpstr>Parascolaire</vt:lpstr>
      <vt:lpstr>Préscolaire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Estimation mensuelle du montant des frais de garde à votre charge</dc:title>
  <dc:creator>SIEN</dc:creator>
  <cp:lastModifiedBy>Richard Matthieu</cp:lastModifiedBy>
  <cp:lastPrinted>2016-01-28T11:39:36Z</cp:lastPrinted>
  <dcterms:created xsi:type="dcterms:W3CDTF">2015-09-11T13:15:26Z</dcterms:created>
  <dcterms:modified xsi:type="dcterms:W3CDTF">2025-10-08T09:46:10Z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">
    <vt:lpwstr>36;#Santé et social|014b5864-6ac2-464e-a2a2-5ed10cdf42a9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ContentTypeId">
    <vt:lpwstr>0x0101001F2D59A1BFEF074FA6729E89F190A3A1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